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jk1141\D\01_企画係\004_各案件フォルダ（五十音順）\（と）統計\統計年報\統計年報（第76巻）\02_二次照会\PDF\PDF作成用\"/>
    </mc:Choice>
  </mc:AlternateContent>
  <xr:revisionPtr revIDLastSave="0" documentId="13_ncr:1_{C4A6AF80-701D-4679-8117-8CDFD198DC5A}" xr6:coauthVersionLast="47" xr6:coauthVersionMax="47" xr10:uidLastSave="{00000000-0000-0000-0000-000000000000}"/>
  <bookViews>
    <workbookView xWindow="-28920" yWindow="-120" windowWidth="29040" windowHeight="15720" tabRatio="895" xr2:uid="{00000000-000D-0000-FFFF-FFFF00000000}"/>
  </bookViews>
  <sheets>
    <sheet name="総-水路通報件数P56" sheetId="19" r:id="rId1"/>
    <sheet name="1(1)水路通報実施P57-58" sheetId="18" r:id="rId2"/>
    <sheet name="1(2)海の安全情報P59-65" sheetId="37" r:id="rId3"/>
    <sheet name="2(1)海図等P66" sheetId="28" r:id="rId4"/>
    <sheet name="2(2)書誌P67 " sheetId="30" r:id="rId5"/>
  </sheets>
  <definedNames>
    <definedName name="_xlnm._FilterDatabase" localSheetId="2" hidden="1">'1(2)海の安全情報P59-65'!$H$271:$X$283</definedName>
    <definedName name="_xlnm.Print_Area" localSheetId="1">'1(1)水路通報実施P57-58'!$A$1:$X$54</definedName>
    <definedName name="_xlnm.Print_Area" localSheetId="2">'1(2)海の安全情報P59-65'!$A$1:$X$199</definedName>
    <definedName name="_xlnm.Print_Area" localSheetId="3">'2(1)海図等P66'!$A$1:$Y$18</definedName>
    <definedName name="_xlnm.Print_Area" localSheetId="4">'2(2)書誌P67 '!$A$1:$U$8</definedName>
    <definedName name="_xlnm.Print_Area" localSheetId="0">'総-水路通報件数P56'!$A$1:$L$20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7" l="1"/>
  <c r="I7" i="37"/>
  <c r="J7" i="37"/>
  <c r="K7" i="37"/>
  <c r="L7" i="37"/>
  <c r="M7" i="37"/>
  <c r="N7" i="37"/>
  <c r="P7" i="37"/>
  <c r="Q7" i="37"/>
  <c r="R7" i="37"/>
  <c r="S7" i="37"/>
  <c r="T7" i="37"/>
  <c r="U7" i="37"/>
  <c r="V7" i="37"/>
  <c r="W7" i="37"/>
  <c r="X7" i="37"/>
  <c r="I8" i="37"/>
  <c r="J8" i="37"/>
  <c r="K8" i="37"/>
  <c r="L8" i="37"/>
  <c r="M8" i="37"/>
  <c r="N8" i="37"/>
  <c r="O8" i="37"/>
  <c r="P8" i="37"/>
  <c r="Q8" i="37"/>
  <c r="R8" i="37"/>
  <c r="S8" i="37"/>
  <c r="T8" i="37"/>
  <c r="U8" i="37"/>
  <c r="V8" i="37"/>
  <c r="W8" i="37"/>
  <c r="X8" i="37"/>
  <c r="H8" i="37"/>
  <c r="H7" i="37"/>
  <c r="H199" i="37"/>
  <c r="H9" i="37" l="1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P6" i="28" l="1"/>
  <c r="K6" i="28"/>
  <c r="J6" i="28"/>
  <c r="I6" i="28"/>
  <c r="H6" i="28"/>
  <c r="F6" i="28"/>
  <c r="D6" i="28"/>
  <c r="E6" i="28"/>
  <c r="G6" i="28"/>
  <c r="L6" i="28"/>
  <c r="M6" i="28"/>
  <c r="N6" i="28"/>
  <c r="O6" i="28"/>
  <c r="Q6" i="28"/>
  <c r="R6" i="28"/>
  <c r="S6" i="28"/>
  <c r="T6" i="28"/>
  <c r="U6" i="28"/>
  <c r="V6" i="28"/>
  <c r="W6" i="28"/>
  <c r="X6" i="28"/>
  <c r="Y6" i="28"/>
  <c r="B7" i="28"/>
  <c r="C7" i="28"/>
  <c r="B8" i="28"/>
  <c r="C8" i="28"/>
  <c r="B9" i="28"/>
  <c r="C9" i="28"/>
  <c r="B6" i="28" l="1"/>
  <c r="C6" i="28"/>
  <c r="H4" i="19" l="1"/>
  <c r="J15" i="28" l="1"/>
  <c r="F15" i="28"/>
  <c r="H15" i="28"/>
  <c r="D15" i="28"/>
  <c r="B15" i="28"/>
  <c r="J5" i="30" l="1"/>
  <c r="K5" i="30"/>
  <c r="P5" i="30"/>
  <c r="Q5" i="30"/>
  <c r="H11" i="18" l="1"/>
  <c r="H9" i="18"/>
  <c r="J31" i="18" l="1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1" i="18"/>
  <c r="I30" i="18"/>
  <c r="H8" i="18"/>
  <c r="H26" i="18"/>
  <c r="H21" i="18"/>
  <c r="H20" i="18"/>
  <c r="H19" i="18"/>
  <c r="H18" i="18"/>
  <c r="H17" i="18"/>
  <c r="H16" i="18"/>
  <c r="H15" i="18"/>
  <c r="H14" i="18"/>
  <c r="H13" i="18"/>
  <c r="H12" i="18"/>
  <c r="J10" i="18"/>
  <c r="X10" i="18"/>
  <c r="J7" i="18" l="1"/>
  <c r="H30" i="18"/>
  <c r="C8" i="30" l="1"/>
  <c r="B8" i="30"/>
  <c r="C7" i="30"/>
  <c r="B7" i="30"/>
  <c r="C6" i="30"/>
  <c r="B6" i="30"/>
  <c r="U5" i="30"/>
  <c r="T5" i="30"/>
  <c r="S5" i="30"/>
  <c r="R5" i="30"/>
  <c r="O5" i="30"/>
  <c r="N5" i="30"/>
  <c r="M5" i="30"/>
  <c r="L5" i="30"/>
  <c r="I5" i="30"/>
  <c r="G5" i="30"/>
  <c r="F5" i="30"/>
  <c r="E5" i="30"/>
  <c r="D5" i="30"/>
  <c r="C5" i="30" l="1"/>
  <c r="B5" i="30"/>
  <c r="W10" i="18" l="1"/>
  <c r="K10" i="18"/>
  <c r="L10" i="18"/>
  <c r="M10" i="18"/>
  <c r="N10" i="18"/>
  <c r="O10" i="18"/>
  <c r="P10" i="18"/>
  <c r="Q10" i="18"/>
  <c r="R10" i="18"/>
  <c r="S10" i="18"/>
  <c r="T10" i="18"/>
  <c r="U10" i="18"/>
  <c r="V10" i="18"/>
  <c r="I10" i="18"/>
  <c r="I7" i="18" l="1"/>
  <c r="E5" i="19" s="1"/>
  <c r="H10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E8" i="19" s="1"/>
  <c r="K8" i="19" s="1"/>
  <c r="Z8" i="18" l="1"/>
  <c r="S7" i="18"/>
  <c r="E15" i="19" s="1"/>
  <c r="K15" i="19" s="1"/>
  <c r="R7" i="18"/>
  <c r="E14" i="19" s="1"/>
  <c r="K14" i="19" s="1"/>
  <c r="E6" i="19"/>
  <c r="K6" i="19" s="1"/>
  <c r="X7" i="18"/>
  <c r="E20" i="19" s="1"/>
  <c r="K20" i="19" s="1"/>
  <c r="P7" i="18"/>
  <c r="E12" i="19" s="1"/>
  <c r="K12" i="19" s="1"/>
  <c r="T7" i="18"/>
  <c r="E16" i="19" s="1"/>
  <c r="K16" i="19" s="1"/>
  <c r="Q7" i="18"/>
  <c r="E13" i="19" s="1"/>
  <c r="K13" i="19" s="1"/>
  <c r="K7" i="18"/>
  <c r="E7" i="19" s="1"/>
  <c r="K7" i="19" s="1"/>
  <c r="H31" i="18"/>
  <c r="H7" i="18" s="1"/>
  <c r="W7" i="18"/>
  <c r="E19" i="19" s="1"/>
  <c r="K19" i="19" s="1"/>
  <c r="O7" i="18"/>
  <c r="E11" i="19" s="1"/>
  <c r="K11" i="19" s="1"/>
  <c r="V7" i="18"/>
  <c r="E18" i="19" s="1"/>
  <c r="K18" i="19" s="1"/>
  <c r="N7" i="18"/>
  <c r="E10" i="19" s="1"/>
  <c r="K10" i="19" s="1"/>
  <c r="U7" i="18"/>
  <c r="E17" i="19" s="1"/>
  <c r="K17" i="19" s="1"/>
  <c r="M7" i="18"/>
  <c r="E9" i="19" s="1"/>
  <c r="K9" i="19" s="1"/>
  <c r="E4" i="19" l="1"/>
  <c r="K4" i="19" s="1"/>
  <c r="K5" i="19"/>
</calcChain>
</file>

<file path=xl/sharedStrings.xml><?xml version="1.0" encoding="utf-8"?>
<sst xmlns="http://schemas.openxmlformats.org/spreadsheetml/2006/main" count="897" uniqueCount="231">
  <si>
    <t>その他</t>
    <rPh sb="0" eb="3">
      <t>ソノタ</t>
    </rPh>
    <phoneticPr fontId="6"/>
  </si>
  <si>
    <t>出版</t>
    <rPh sb="0" eb="2">
      <t>シュッパン</t>
    </rPh>
    <phoneticPr fontId="6"/>
  </si>
  <si>
    <t>目標物</t>
    <rPh sb="0" eb="3">
      <t>モクヒョウブツ</t>
    </rPh>
    <phoneticPr fontId="6"/>
  </si>
  <si>
    <t>漁業</t>
    <rPh sb="0" eb="2">
      <t>ギョギョウ</t>
    </rPh>
    <phoneticPr fontId="6"/>
  </si>
  <si>
    <t>協力依頼</t>
    <rPh sb="0" eb="2">
      <t>キョウリョク</t>
    </rPh>
    <rPh sb="2" eb="4">
      <t>イライ</t>
    </rPh>
    <phoneticPr fontId="6"/>
  </si>
  <si>
    <t>禁止
制限又は</t>
    <rPh sb="0" eb="2">
      <t>キンシ</t>
    </rPh>
    <rPh sb="3" eb="5">
      <t>セイゲン</t>
    </rPh>
    <rPh sb="5" eb="6">
      <t>マタ</t>
    </rPh>
    <phoneticPr fontId="6"/>
  </si>
  <si>
    <t>えい航</t>
    <rPh sb="2" eb="3">
      <t>エイコウ</t>
    </rPh>
    <phoneticPr fontId="6"/>
  </si>
  <si>
    <t>海洋調査</t>
    <rPh sb="0" eb="2">
      <t>カイヨウ</t>
    </rPh>
    <rPh sb="2" eb="4">
      <t>チョウサ</t>
    </rPh>
    <phoneticPr fontId="6"/>
  </si>
  <si>
    <t>海洋施設</t>
    <rPh sb="0" eb="2">
      <t>カイヨウ</t>
    </rPh>
    <rPh sb="2" eb="4">
      <t>シセツ</t>
    </rPh>
    <phoneticPr fontId="6"/>
  </si>
  <si>
    <t>海底施設</t>
    <rPh sb="0" eb="2">
      <t>カイテイ</t>
    </rPh>
    <rPh sb="2" eb="4">
      <t>シセツ</t>
    </rPh>
    <phoneticPr fontId="6"/>
  </si>
  <si>
    <t>港湾施設</t>
    <rPh sb="0" eb="2">
      <t>コウワン</t>
    </rPh>
    <rPh sb="2" eb="4">
      <t>シセツ</t>
    </rPh>
    <phoneticPr fontId="6"/>
  </si>
  <si>
    <t>訓練・試験</t>
    <rPh sb="0" eb="2">
      <t>クンレン</t>
    </rPh>
    <rPh sb="3" eb="5">
      <t>シケン</t>
    </rPh>
    <phoneticPr fontId="6"/>
  </si>
  <si>
    <t>航路標識</t>
    <rPh sb="0" eb="2">
      <t>コウロ</t>
    </rPh>
    <rPh sb="2" eb="4">
      <t>ヒョウシキ</t>
    </rPh>
    <phoneticPr fontId="6"/>
  </si>
  <si>
    <t>漂流物等</t>
    <rPh sb="0" eb="3">
      <t>ヒョウリュウブツ</t>
    </rPh>
    <rPh sb="3" eb="4">
      <t>トウ</t>
    </rPh>
    <phoneticPr fontId="6"/>
  </si>
  <si>
    <t>自然現象</t>
    <rPh sb="0" eb="2">
      <t>シゼン</t>
    </rPh>
    <rPh sb="2" eb="4">
      <t>ゲンショウ</t>
    </rPh>
    <phoneticPr fontId="6"/>
  </si>
  <si>
    <t>水深</t>
    <rPh sb="0" eb="2">
      <t>スイシン</t>
    </rPh>
    <phoneticPr fontId="6"/>
  </si>
  <si>
    <t>合　　　　計</t>
    <rPh sb="0" eb="6">
      <t>ゴウケイ</t>
    </rPh>
    <phoneticPr fontId="6"/>
  </si>
  <si>
    <t>件</t>
    <rPh sb="0" eb="1">
      <t>ケン</t>
    </rPh>
    <phoneticPr fontId="6"/>
  </si>
  <si>
    <t>(英　 語)</t>
    <rPh sb="1" eb="2">
      <t>エイ</t>
    </rPh>
    <rPh sb="4" eb="5">
      <t>ゴ</t>
    </rPh>
    <phoneticPr fontId="6"/>
  </si>
  <si>
    <t>(日本語)</t>
    <rPh sb="1" eb="4">
      <t>ニホンゴ</t>
    </rPh>
    <phoneticPr fontId="6"/>
  </si>
  <si>
    <t>(英 　語)</t>
    <rPh sb="1" eb="2">
      <t>エイ</t>
    </rPh>
    <rPh sb="4" eb="5">
      <t>ゴ</t>
    </rPh>
    <phoneticPr fontId="6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</si>
  <si>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6"/>
  </si>
  <si>
    <t>(英 　語) 計</t>
    <rPh sb="1" eb="2">
      <t>エイコ</t>
    </rPh>
    <rPh sb="4" eb="5">
      <t>ニホンゴ</t>
    </rPh>
    <rPh sb="7" eb="8">
      <t>ケイ</t>
    </rPh>
    <phoneticPr fontId="6"/>
  </si>
  <si>
    <t>(日本語) 計</t>
    <rPh sb="1" eb="4">
      <t>ニホンゴ</t>
    </rPh>
    <rPh sb="6" eb="7">
      <t>ケイ</t>
    </rPh>
    <phoneticPr fontId="6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</si>
  <si>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6"/>
  </si>
  <si>
    <t>ＮＡＶＴＥＸ航行警報</t>
    <rPh sb="6" eb="8">
      <t>コウコウ</t>
    </rPh>
    <rPh sb="8" eb="10">
      <t>ケイホウ</t>
    </rPh>
    <phoneticPr fontId="6"/>
  </si>
  <si>
    <t>日本航行警報</t>
    <rPh sb="0" eb="2">
      <t>ニホン</t>
    </rPh>
    <rPh sb="2" eb="4">
      <t>コウコウ</t>
    </rPh>
    <rPh sb="4" eb="6">
      <t>ケイホウ</t>
    </rPh>
    <phoneticPr fontId="6"/>
  </si>
  <si>
    <t>（日本語）</t>
    <rPh sb="1" eb="4">
      <t>ニホンゴ</t>
    </rPh>
    <phoneticPr fontId="6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</si>
  <si>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6"/>
  </si>
  <si>
    <t>計</t>
    <rPh sb="0" eb="1">
      <t>ケイ</t>
    </rPh>
    <phoneticPr fontId="6"/>
  </si>
  <si>
    <t>管区水路通報</t>
    <rPh sb="0" eb="2">
      <t>カンク</t>
    </rPh>
    <rPh sb="2" eb="4">
      <t>スイロ</t>
    </rPh>
    <rPh sb="4" eb="6">
      <t>ツウホウ</t>
    </rPh>
    <phoneticPr fontId="6"/>
  </si>
  <si>
    <t>（英　　語）</t>
    <rPh sb="1" eb="2">
      <t>エイ</t>
    </rPh>
    <rPh sb="4" eb="5">
      <t>ゴ</t>
    </rPh>
    <phoneticPr fontId="6"/>
  </si>
  <si>
    <t>水路通報</t>
    <rPh sb="0" eb="2">
      <t>スイロ</t>
    </rPh>
    <rPh sb="2" eb="4">
      <t>ツウホウ</t>
    </rPh>
    <phoneticPr fontId="6"/>
  </si>
  <si>
    <t>合　　　　　　計</t>
    <rPh sb="0" eb="1">
      <t>ゴウ</t>
    </rPh>
    <rPh sb="7" eb="8">
      <t>ケイ</t>
    </rPh>
    <phoneticPr fontId="6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</si>
  <si>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6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</si>
  <si>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6"/>
  </si>
  <si>
    <t>制限又は禁止</t>
    <rPh sb="0" eb="2">
      <t>セイゲン</t>
    </rPh>
    <rPh sb="2" eb="3">
      <t>マタ</t>
    </rPh>
    <rPh sb="4" eb="6">
      <t>キンシ</t>
    </rPh>
    <phoneticPr fontId="6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</si>
  <si>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6"/>
  </si>
  <si>
    <t>対前年比</t>
    <rPh sb="0" eb="1">
      <t>タイ</t>
    </rPh>
    <rPh sb="1" eb="4">
      <t>ゼンネンヒ</t>
    </rPh>
    <phoneticPr fontId="6"/>
  </si>
  <si>
    <t>前年分</t>
    <rPh sb="0" eb="3">
      <t>ゼンネンブン</t>
    </rPh>
    <phoneticPr fontId="6"/>
  </si>
  <si>
    <t>本年分</t>
    <rPh sb="0" eb="2">
      <t>ホンネン</t>
    </rPh>
    <rPh sb="2" eb="3">
      <t>ブン</t>
    </rPh>
    <phoneticPr fontId="6"/>
  </si>
  <si>
    <t>区分</t>
    <rPh sb="0" eb="2">
      <t>クブン</t>
    </rPh>
    <phoneticPr fontId="6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</si>
  <si>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6"/>
  </si>
  <si>
    <t>枚</t>
  </si>
  <si>
    <t>版</t>
    <rPh sb="0" eb="1">
      <t>ハン</t>
    </rPh>
    <phoneticPr fontId="6"/>
  </si>
  <si>
    <t>漁業用海図</t>
    <rPh sb="0" eb="3">
      <t>ギョギョウヨウ</t>
    </rPh>
    <rPh sb="3" eb="4">
      <t>ウミ</t>
    </rPh>
    <phoneticPr fontId="6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</si>
  <si>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</si>
  <si>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6"/>
  </si>
  <si>
    <t>冊</t>
  </si>
  <si>
    <t>件</t>
  </si>
  <si>
    <t>その他</t>
    <rPh sb="2" eb="3">
      <t>タ</t>
    </rPh>
    <phoneticPr fontId="6"/>
  </si>
  <si>
    <t>水路図誌目録</t>
    <rPh sb="0" eb="2">
      <t>スイロ</t>
    </rPh>
    <rPh sb="2" eb="4">
      <t>ズシ</t>
    </rPh>
    <rPh sb="4" eb="6">
      <t>モクロク</t>
    </rPh>
    <phoneticPr fontId="6"/>
  </si>
  <si>
    <t>天測計算表</t>
    <rPh sb="0" eb="2">
      <t>テンソク</t>
    </rPh>
    <rPh sb="2" eb="4">
      <t>ケイサン</t>
    </rPh>
    <rPh sb="4" eb="5">
      <t>ヒョウ</t>
    </rPh>
    <phoneticPr fontId="6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</si>
  <si>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6"/>
  </si>
  <si>
    <t>件</t>
    <rPh sb="0" eb="1">
      <t>ケン</t>
    </rPh>
    <phoneticPr fontId="8"/>
  </si>
  <si>
    <t>ＮＡＶＡＲＥＡ XI 航行警報</t>
    <rPh sb="11" eb="13">
      <t>コウコウ</t>
    </rPh>
    <rPh sb="13" eb="15">
      <t>ケイホウ</t>
    </rPh>
    <phoneticPr fontId="6"/>
  </si>
  <si>
    <t>(日本語)計</t>
    <rPh sb="1" eb="4">
      <t>ニホンゴ</t>
    </rPh>
    <rPh sb="5" eb="6">
      <t>ケイ</t>
    </rPh>
    <phoneticPr fontId="6"/>
  </si>
  <si>
    <t>(英　語)計</t>
    <rPh sb="1" eb="4">
      <t>エイゴ</t>
    </rPh>
    <rPh sb="5" eb="6">
      <t>ケイ</t>
    </rPh>
    <phoneticPr fontId="6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</si>
  <si>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6"/>
  </si>
  <si>
    <t>(英　語)</t>
    <rPh sb="1" eb="4">
      <t>エイゴ</t>
    </rPh>
    <phoneticPr fontId="6"/>
  </si>
  <si>
    <t>沿岸航海</t>
    <phoneticPr fontId="6"/>
  </si>
  <si>
    <t>セル</t>
    <phoneticPr fontId="6"/>
  </si>
  <si>
    <t>二　　　　　〃　　　　</t>
    <rPh sb="0" eb="1">
      <t>ニ</t>
    </rPh>
    <phoneticPr fontId="6"/>
  </si>
  <si>
    <t>三　　　　　〃　　　　</t>
    <rPh sb="0" eb="1">
      <t>３</t>
    </rPh>
    <phoneticPr fontId="6"/>
  </si>
  <si>
    <t>四　　　　　〃　　　　</t>
    <rPh sb="0" eb="1">
      <t>４</t>
    </rPh>
    <phoneticPr fontId="6"/>
  </si>
  <si>
    <t>五　　　　　〃　　　　</t>
    <rPh sb="0" eb="1">
      <t>５</t>
    </rPh>
    <phoneticPr fontId="6"/>
  </si>
  <si>
    <t>六　　　　　〃　　　　</t>
    <rPh sb="0" eb="1">
      <t>６</t>
    </rPh>
    <phoneticPr fontId="6"/>
  </si>
  <si>
    <t>七　　　　　〃　　　　</t>
    <rPh sb="0" eb="1">
      <t>７</t>
    </rPh>
    <phoneticPr fontId="6"/>
  </si>
  <si>
    <t>八　　　　　〃　　　　</t>
    <rPh sb="0" eb="1">
      <t>８</t>
    </rPh>
    <phoneticPr fontId="6"/>
  </si>
  <si>
    <t>九　　　　　〃　　　　</t>
    <rPh sb="0" eb="1">
      <t>９</t>
    </rPh>
    <phoneticPr fontId="6"/>
  </si>
  <si>
    <t>十　　　　　〃　　　　</t>
    <rPh sb="0" eb="1">
      <t>１０</t>
    </rPh>
    <phoneticPr fontId="6"/>
  </si>
  <si>
    <t>十一　　　〃</t>
    <rPh sb="0" eb="2">
      <t>11</t>
    </rPh>
    <phoneticPr fontId="6"/>
  </si>
  <si>
    <t>〃</t>
    <phoneticPr fontId="6"/>
  </si>
  <si>
    <t>〃</t>
    <phoneticPr fontId="6"/>
  </si>
  <si>
    <t xml:space="preserve">                   〃</t>
    <phoneticPr fontId="6"/>
  </si>
  <si>
    <t>二　　　　 　　〃</t>
    <rPh sb="0" eb="1">
      <t>ニ</t>
    </rPh>
    <phoneticPr fontId="6"/>
  </si>
  <si>
    <t>　 　　　　 　　〃</t>
    <phoneticPr fontId="6"/>
  </si>
  <si>
    <t>　 　　　　 　　〃</t>
    <phoneticPr fontId="6"/>
  </si>
  <si>
    <t>三　　　　 　　〃</t>
    <rPh sb="0" eb="1">
      <t>３</t>
    </rPh>
    <phoneticPr fontId="6"/>
  </si>
  <si>
    <t>四　　　　 　　〃</t>
    <rPh sb="0" eb="1">
      <t>４</t>
    </rPh>
    <phoneticPr fontId="6"/>
  </si>
  <si>
    <t>五　　　　 　　〃</t>
    <rPh sb="0" eb="1">
      <t>５</t>
    </rPh>
    <phoneticPr fontId="6"/>
  </si>
  <si>
    <t>六　　　　 　　〃</t>
    <rPh sb="0" eb="1">
      <t>６</t>
    </rPh>
    <phoneticPr fontId="6"/>
  </si>
  <si>
    <t>七　　　　 　　〃</t>
    <rPh sb="0" eb="1">
      <t>７</t>
    </rPh>
    <phoneticPr fontId="6"/>
  </si>
  <si>
    <t>八　　　　 　　〃</t>
    <rPh sb="0" eb="1">
      <t>８</t>
    </rPh>
    <phoneticPr fontId="6"/>
  </si>
  <si>
    <t>九　　　　 　　〃</t>
    <rPh sb="0" eb="1">
      <t>９</t>
    </rPh>
    <phoneticPr fontId="6"/>
  </si>
  <si>
    <t>十　　　　 　　〃</t>
    <rPh sb="0" eb="1">
      <t>１０</t>
    </rPh>
    <phoneticPr fontId="6"/>
  </si>
  <si>
    <t>十一　　 　 　〃</t>
    <rPh sb="0" eb="2">
      <t>１１</t>
    </rPh>
    <phoneticPr fontId="6"/>
  </si>
  <si>
    <t>第一管区</t>
    <rPh sb="0" eb="1">
      <t>ダイ</t>
    </rPh>
    <rPh sb="1" eb="2">
      <t>イチ</t>
    </rPh>
    <rPh sb="2" eb="4">
      <t>カンク</t>
    </rPh>
    <phoneticPr fontId="6"/>
  </si>
  <si>
    <t>海上保安本部</t>
    <rPh sb="0" eb="2">
      <t>カイジョウ</t>
    </rPh>
    <rPh sb="2" eb="4">
      <t>ホアン</t>
    </rPh>
    <rPh sb="4" eb="6">
      <t>ホンブ</t>
    </rPh>
    <phoneticPr fontId="6"/>
  </si>
  <si>
    <t>第二管区</t>
    <rPh sb="0" eb="1">
      <t>ダイ</t>
    </rPh>
    <rPh sb="1" eb="2">
      <t>２</t>
    </rPh>
    <rPh sb="2" eb="4">
      <t>カンク</t>
    </rPh>
    <phoneticPr fontId="6"/>
  </si>
  <si>
    <t>第三管区</t>
    <rPh sb="0" eb="1">
      <t>ダイ</t>
    </rPh>
    <rPh sb="1" eb="2">
      <t>３</t>
    </rPh>
    <rPh sb="2" eb="4">
      <t>カンク</t>
    </rPh>
    <phoneticPr fontId="6"/>
  </si>
  <si>
    <t>第四管区</t>
    <rPh sb="0" eb="1">
      <t>ダイ</t>
    </rPh>
    <rPh sb="1" eb="2">
      <t>４</t>
    </rPh>
    <rPh sb="2" eb="4">
      <t>カンク</t>
    </rPh>
    <phoneticPr fontId="6"/>
  </si>
  <si>
    <t>第五管区</t>
    <rPh sb="0" eb="1">
      <t>ダイ</t>
    </rPh>
    <rPh sb="1" eb="2">
      <t>５</t>
    </rPh>
    <rPh sb="2" eb="4">
      <t>カンク</t>
    </rPh>
    <phoneticPr fontId="6"/>
  </si>
  <si>
    <t>第六管区</t>
    <rPh sb="0" eb="1">
      <t>ダイ</t>
    </rPh>
    <rPh sb="1" eb="2">
      <t>６</t>
    </rPh>
    <rPh sb="2" eb="4">
      <t>カンク</t>
    </rPh>
    <phoneticPr fontId="6"/>
  </si>
  <si>
    <t>第七管区</t>
    <rPh sb="0" eb="1">
      <t>ダイ</t>
    </rPh>
    <rPh sb="1" eb="2">
      <t>７</t>
    </rPh>
    <rPh sb="2" eb="4">
      <t>カンク</t>
    </rPh>
    <phoneticPr fontId="6"/>
  </si>
  <si>
    <t>第八管区</t>
    <rPh sb="0" eb="1">
      <t>ダイ</t>
    </rPh>
    <rPh sb="1" eb="2">
      <t>８</t>
    </rPh>
    <rPh sb="2" eb="4">
      <t>カンク</t>
    </rPh>
    <phoneticPr fontId="6"/>
  </si>
  <si>
    <t>第九管区</t>
    <rPh sb="0" eb="1">
      <t>ダイ</t>
    </rPh>
    <rPh sb="1" eb="2">
      <t>９</t>
    </rPh>
    <rPh sb="2" eb="4">
      <t>カンク</t>
    </rPh>
    <phoneticPr fontId="6"/>
  </si>
  <si>
    <t>第十管区</t>
    <rPh sb="0" eb="1">
      <t>ダイ</t>
    </rPh>
    <rPh sb="1" eb="2">
      <t>ジュウ</t>
    </rPh>
    <rPh sb="2" eb="4">
      <t>カンク</t>
    </rPh>
    <phoneticPr fontId="6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</si>
  <si>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6"/>
  </si>
  <si>
    <t>函館</t>
    <rPh sb="0" eb="2">
      <t>ハコダテ</t>
    </rPh>
    <phoneticPr fontId="6"/>
  </si>
  <si>
    <t>海上保安部</t>
    <rPh sb="0" eb="2">
      <t>カイジョウ</t>
    </rPh>
    <rPh sb="2" eb="5">
      <t>ホアンブ</t>
    </rPh>
    <phoneticPr fontId="6"/>
  </si>
  <si>
    <t>小樽</t>
    <rPh sb="0" eb="2">
      <t>オタル</t>
    </rPh>
    <phoneticPr fontId="6"/>
  </si>
  <si>
    <t>室蘭</t>
    <rPh sb="0" eb="2">
      <t>ムロラン</t>
    </rPh>
    <phoneticPr fontId="6"/>
  </si>
  <si>
    <t>釧路</t>
    <rPh sb="0" eb="2">
      <t>クシロ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</si>
  <si>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</si>
  <si>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</si>
  <si>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紋別</t>
    <rPh sb="0" eb="2">
      <t>モンベツ</t>
    </rPh>
    <phoneticPr fontId="6"/>
  </si>
  <si>
    <t>根室</t>
    <rPh sb="0" eb="2">
      <t>ネムロ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</si>
  <si>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</si>
  <si>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</si>
  <si>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釜石</t>
    <rPh sb="0" eb="2">
      <t>カマイシ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</si>
  <si>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</si>
  <si>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</si>
  <si>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酒田</t>
    <rPh sb="0" eb="2">
      <t>サカタ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</si>
  <si>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</si>
  <si>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</si>
  <si>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千葉</t>
    <rPh sb="0" eb="2">
      <t>チバ</t>
    </rPh>
    <phoneticPr fontId="6"/>
  </si>
  <si>
    <t>銚子</t>
    <rPh sb="0" eb="2">
      <t>チョウシ</t>
    </rPh>
    <phoneticPr fontId="6"/>
  </si>
  <si>
    <t>東京</t>
    <rPh sb="0" eb="2">
      <t>トウキョウ</t>
    </rPh>
    <phoneticPr fontId="6"/>
  </si>
  <si>
    <t>横浜</t>
    <rPh sb="0" eb="2">
      <t>ヨコハマ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</si>
  <si>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</si>
  <si>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</si>
  <si>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下田</t>
    <rPh sb="0" eb="2">
      <t>シモダ</t>
    </rPh>
    <phoneticPr fontId="6"/>
  </si>
  <si>
    <t>名古屋</t>
    <rPh sb="0" eb="3">
      <t>ナゴヤ</t>
    </rPh>
    <phoneticPr fontId="6"/>
  </si>
  <si>
    <t>四日市</t>
    <rPh sb="0" eb="3">
      <t>ヨッカイチ</t>
    </rPh>
    <phoneticPr fontId="6"/>
  </si>
  <si>
    <t>尾鷲</t>
    <rPh sb="0" eb="2">
      <t>オワセ</t>
    </rPh>
    <phoneticPr fontId="6"/>
  </si>
  <si>
    <t>鳥羽</t>
    <rPh sb="0" eb="2">
      <t>トバ</t>
    </rPh>
    <phoneticPr fontId="6"/>
  </si>
  <si>
    <t>大阪</t>
    <rPh sb="0" eb="2">
      <t>オオサカ</t>
    </rPh>
    <phoneticPr fontId="6"/>
  </si>
  <si>
    <t>海上保安監部</t>
    <rPh sb="0" eb="2">
      <t>カイジョウ</t>
    </rPh>
    <rPh sb="2" eb="4">
      <t>ホアン</t>
    </rPh>
    <rPh sb="4" eb="6">
      <t>カンブ</t>
    </rPh>
    <phoneticPr fontId="6"/>
  </si>
  <si>
    <t>神戸</t>
    <rPh sb="0" eb="2">
      <t>コウベ</t>
    </rPh>
    <phoneticPr fontId="6"/>
  </si>
  <si>
    <t>姫路</t>
    <rPh sb="0" eb="2">
      <t>ヒメジ</t>
    </rPh>
    <phoneticPr fontId="6"/>
  </si>
  <si>
    <t>和歌山</t>
    <rPh sb="0" eb="3">
      <t>ワカヤマ</t>
    </rPh>
    <phoneticPr fontId="6"/>
  </si>
  <si>
    <t>田辺</t>
    <rPh sb="0" eb="2">
      <t>タナベ</t>
    </rPh>
    <phoneticPr fontId="6"/>
  </si>
  <si>
    <t>徳島</t>
    <rPh sb="0" eb="2">
      <t>トクシマ</t>
    </rPh>
    <phoneticPr fontId="6"/>
  </si>
  <si>
    <t>高知</t>
    <rPh sb="0" eb="2">
      <t>コウチ</t>
    </rPh>
    <phoneticPr fontId="6"/>
  </si>
  <si>
    <t>水島</t>
    <rPh sb="0" eb="2">
      <t>ミズシマ</t>
    </rPh>
    <phoneticPr fontId="6"/>
  </si>
  <si>
    <t>玉野</t>
    <rPh sb="0" eb="2">
      <t>タマノ</t>
    </rPh>
    <phoneticPr fontId="6"/>
  </si>
  <si>
    <t>広島</t>
    <rPh sb="0" eb="2">
      <t>ヒロシマ</t>
    </rPh>
    <phoneticPr fontId="6"/>
  </si>
  <si>
    <t>呉</t>
    <rPh sb="0" eb="1">
      <t>クレ</t>
    </rPh>
    <phoneticPr fontId="6"/>
  </si>
  <si>
    <t>尾道</t>
    <rPh sb="0" eb="2">
      <t>オノミチ</t>
    </rPh>
    <phoneticPr fontId="6"/>
  </si>
  <si>
    <t>徳山</t>
    <rPh sb="0" eb="2">
      <t>トクヤマ</t>
    </rPh>
    <phoneticPr fontId="6"/>
  </si>
  <si>
    <t>高松</t>
    <rPh sb="0" eb="2">
      <t>タカマツ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</si>
  <si>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</si>
  <si>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</si>
  <si>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宇和島</t>
    <rPh sb="0" eb="3">
      <t>ウワジマ</t>
    </rPh>
    <phoneticPr fontId="6"/>
  </si>
  <si>
    <t>仙崎</t>
    <rPh sb="0" eb="2">
      <t>センザキ</t>
    </rPh>
    <phoneticPr fontId="6"/>
  </si>
  <si>
    <t>門司</t>
    <rPh sb="0" eb="2">
      <t>モジ</t>
    </rPh>
    <phoneticPr fontId="6"/>
  </si>
  <si>
    <t>若松</t>
    <rPh sb="0" eb="2">
      <t>ワカマツ</t>
    </rPh>
    <phoneticPr fontId="6"/>
  </si>
  <si>
    <t>福岡</t>
    <rPh sb="0" eb="2">
      <t>フクオカ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</si>
  <si>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</si>
  <si>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</si>
  <si>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</si>
  <si>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</si>
  <si>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対馬</t>
    <rPh sb="0" eb="2">
      <t>ツシマ</t>
    </rPh>
    <phoneticPr fontId="6"/>
  </si>
  <si>
    <t>大分</t>
    <rPh sb="0" eb="2">
      <t>オオイタ</t>
    </rPh>
    <phoneticPr fontId="6"/>
  </si>
  <si>
    <t>敦賀</t>
    <rPh sb="0" eb="2">
      <t>ツルガ</t>
    </rPh>
    <phoneticPr fontId="6"/>
  </si>
  <si>
    <t>舞鶴</t>
    <rPh sb="0" eb="2">
      <t>マイヅル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</si>
  <si>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</si>
  <si>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</si>
  <si>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新潟</t>
    <rPh sb="0" eb="2">
      <t>ニイガタ</t>
    </rPh>
    <phoneticPr fontId="6"/>
  </si>
  <si>
    <t>伏木</t>
    <rPh sb="0" eb="2">
      <t>フシキ</t>
    </rPh>
    <phoneticPr fontId="6"/>
  </si>
  <si>
    <t>金沢</t>
    <rPh sb="0" eb="2">
      <t>カナザワ</t>
    </rPh>
    <phoneticPr fontId="6"/>
  </si>
  <si>
    <t>七尾</t>
    <rPh sb="0" eb="2">
      <t>ナナオ</t>
    </rPh>
    <phoneticPr fontId="6"/>
  </si>
  <si>
    <t>熊本</t>
    <rPh sb="0" eb="2">
      <t>クマモト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</si>
  <si>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</si>
  <si>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</si>
  <si>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串木野</t>
    <rPh sb="0" eb="3">
      <t>クシキノ</t>
    </rPh>
    <phoneticPr fontId="6"/>
  </si>
  <si>
    <t>奄美</t>
    <rPh sb="0" eb="2">
      <t>アマミ</t>
    </rPh>
    <phoneticPr fontId="6"/>
  </si>
  <si>
    <t>中城　</t>
    <rPh sb="0" eb="1">
      <t>ナカ</t>
    </rPh>
    <rPh sb="1" eb="2">
      <t>シロ</t>
    </rPh>
    <phoneticPr fontId="6"/>
  </si>
  <si>
    <t>石垣</t>
    <rPh sb="0" eb="2">
      <t>イシガキ</t>
    </rPh>
    <phoneticPr fontId="6"/>
  </si>
  <si>
    <t>那覇</t>
    <rPh sb="0" eb="2">
      <t>ナハ</t>
    </rPh>
    <phoneticPr fontId="6"/>
  </si>
  <si>
    <t>宮古島</t>
    <rPh sb="0" eb="3">
      <t>ミヤコジマ</t>
    </rPh>
    <phoneticPr fontId="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</si>
  <si>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</si>
  <si>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</si>
  <si>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6"/>
  </si>
  <si>
    <t>特　殊　図</t>
  </si>
  <si>
    <t>海　　の　　基　　　本　　　図</t>
    <rPh sb="0" eb="1">
      <t>ウミ</t>
    </rPh>
    <phoneticPr fontId="6"/>
  </si>
  <si>
    <t>航　空　図</t>
  </si>
  <si>
    <t>港　泊　図</t>
  </si>
  <si>
    <t>海　岸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</si>
  <si>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</si>
  <si>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</si>
  <si>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</si>
  <si>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</si>
  <si>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</si>
  <si>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6"/>
  </si>
  <si>
    <t>入　　港</t>
    <phoneticPr fontId="6"/>
  </si>
  <si>
    <t>アプローチ</t>
    <phoneticPr fontId="6"/>
  </si>
  <si>
    <t>概　　観</t>
    <phoneticPr fontId="6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</si>
  <si>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</si>
  <si>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</si>
  <si>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</si>
  <si>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</si>
  <si>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6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</si>
  <si>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</si>
  <si>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</si>
  <si>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6"/>
  </si>
  <si>
    <t>灯  台  表</t>
  </si>
  <si>
    <t>天　測　暦</t>
  </si>
  <si>
    <t>天 測 略 暦</t>
  </si>
  <si>
    <t>潮　汐　表</t>
  </si>
  <si>
    <t>　　(2) 　書誌刊行状況</t>
    <phoneticPr fontId="6"/>
  </si>
  <si>
    <t>新    刊</t>
    <phoneticPr fontId="6"/>
  </si>
  <si>
    <t>改    版</t>
    <phoneticPr fontId="6"/>
  </si>
  <si>
    <t>増　　刷</t>
    <rPh sb="0" eb="1">
      <t>ゾウ</t>
    </rPh>
    <rPh sb="3" eb="4">
      <t>サツ</t>
    </rPh>
    <phoneticPr fontId="6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</si>
  <si>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6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</si>
  <si>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6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</si>
  <si>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6"/>
  </si>
  <si>
    <t>一般航海</t>
    <rPh sb="0" eb="4">
      <t>イッパンコウカイ</t>
    </rPh>
    <phoneticPr fontId="1"/>
  </si>
  <si>
    <t>セル</t>
    <phoneticPr fontId="1"/>
  </si>
  <si>
    <t>航海図</t>
    <rPh sb="0" eb="3">
      <t>コウカイズ</t>
    </rPh>
    <phoneticPr fontId="1"/>
  </si>
  <si>
    <t>版</t>
    <rPh sb="0" eb="1">
      <t>バン</t>
    </rPh>
    <phoneticPr fontId="1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</si>
  <si>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</si>
  <si>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</si>
  <si>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</si>
  <si>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</si>
  <si>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</si>
  <si>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</si>
  <si>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</si>
  <si>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</si>
  <si>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</si>
  <si>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</si>
  <si>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</si>
  <si>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</si>
  <si>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</si>
  <si>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</si>
  <si>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</si>
  <si>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〃</t>
    <phoneticPr fontId="6"/>
  </si>
  <si>
    <t>　　　　　　　　　〃</t>
    <phoneticPr fontId="6"/>
  </si>
  <si>
    <t>海の安全情報提供件数</t>
    <rPh sb="0" eb="1">
      <t>ウミ</t>
    </rPh>
    <rPh sb="2" eb="4">
      <t>アンゼン</t>
    </rPh>
    <rPh sb="4" eb="6">
      <t>ジョウホウ</t>
    </rPh>
    <rPh sb="6" eb="8">
      <t>テイキョウ</t>
    </rPh>
    <rPh sb="8" eb="10">
      <t>ケンスウ</t>
    </rPh>
    <phoneticPr fontId="6"/>
  </si>
  <si>
    <t>(2)海の安全情報提供件数</t>
    <rPh sb="3" eb="4">
      <t>ウミ</t>
    </rPh>
    <rPh sb="5" eb="7">
      <t>アンゼン</t>
    </rPh>
    <rPh sb="7" eb="9">
      <t>ジョウホウ</t>
    </rPh>
    <rPh sb="9" eb="11">
      <t>テイキョウ</t>
    </rPh>
    <rPh sb="11" eb="13">
      <t>ケンスウ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</si>
</sst>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=0]&quot;-&quot;;#,##0"/>
    <numFmt numFmtId="177" formatCode="0.00_ "/>
    <numFmt numFmtId="178" formatCode="#,##0_ "/>
    <numFmt numFmtId="179" formatCode="#,##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356">
    <xf numFmtId="0" fontId="0" fillId="0" borderId="0" xfId="0"/>
    <xf numFmtId="176" fontId="7" fillId="0" borderId="0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51" xfId="4" applyFont="1" applyFill="1" applyBorder="1" applyAlignment="1">
      <alignment horizontal="right" vertical="center"/>
    </xf>
    <xf numFmtId="0" fontId="5" fillId="0" borderId="52" xfId="4" applyFont="1" applyFill="1" applyBorder="1" applyAlignment="1">
      <alignment horizontal="right" vertical="center"/>
    </xf>
    <xf numFmtId="0" fontId="5" fillId="0" borderId="53" xfId="4" applyFont="1" applyFill="1" applyBorder="1" applyAlignment="1">
      <alignment horizontal="right" vertical="center"/>
    </xf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Fill="1" applyBorder="1" applyAlignment="1">
      <alignment horizontal="right" vertical="center"/>
    </xf>
    <xf numFmtId="0" fontId="5" fillId="0" borderId="51" xfId="5" applyFont="1" applyFill="1" applyBorder="1" applyAlignment="1">
      <alignment horizontal="right" vertical="center"/>
    </xf>
    <xf numFmtId="0" fontId="5" fillId="0" borderId="53" xfId="5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11" xfId="3" applyNumberFormat="1" applyFont="1" applyFill="1" applyBorder="1" applyAlignment="1">
      <alignment vertical="center"/>
    </xf>
    <xf numFmtId="176" fontId="7" fillId="0" borderId="5" xfId="3" applyNumberFormat="1" applyFont="1" applyFill="1" applyBorder="1" applyAlignment="1">
      <alignment vertical="center"/>
    </xf>
    <xf numFmtId="176" fontId="7" fillId="0" borderId="2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176" fontId="7" fillId="0" borderId="3" xfId="3" applyNumberFormat="1" applyFont="1" applyFill="1" applyBorder="1" applyAlignment="1">
      <alignment vertical="center"/>
    </xf>
    <xf numFmtId="176" fontId="7" fillId="0" borderId="20" xfId="3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distributed"/>
    </xf>
    <xf numFmtId="0" fontId="7" fillId="0" borderId="19" xfId="3" applyNumberFormat="1" applyFont="1" applyFill="1" applyBorder="1" applyAlignment="1">
      <alignment horizontal="distributed" vertical="center"/>
    </xf>
    <xf numFmtId="0" fontId="10" fillId="0" borderId="0" xfId="4" applyFont="1" applyFill="1" applyAlignment="1">
      <alignment vertical="center"/>
    </xf>
    <xf numFmtId="0" fontId="10" fillId="0" borderId="19" xfId="4" applyFont="1" applyFill="1" applyBorder="1" applyAlignment="1">
      <alignment horizontal="distributed" vertical="center"/>
    </xf>
    <xf numFmtId="0" fontId="10" fillId="0" borderId="26" xfId="4" applyFont="1" applyFill="1" applyBorder="1" applyAlignment="1">
      <alignment horizontal="distributed" vertical="center"/>
    </xf>
    <xf numFmtId="0" fontId="10" fillId="0" borderId="26" xfId="4" applyFont="1" applyFill="1" applyBorder="1" applyAlignment="1">
      <alignment horizontal="center" vertical="center"/>
    </xf>
    <xf numFmtId="178" fontId="3" fillId="0" borderId="26" xfId="3" applyNumberFormat="1" applyFont="1" applyFill="1" applyBorder="1" applyAlignment="1">
      <alignment horizontal="right" vertical="center"/>
    </xf>
    <xf numFmtId="178" fontId="10" fillId="0" borderId="26" xfId="4" applyNumberFormat="1" applyFont="1" applyFill="1" applyBorder="1" applyAlignment="1">
      <alignment horizontal="center" vertical="center"/>
    </xf>
    <xf numFmtId="178" fontId="10" fillId="0" borderId="27" xfId="4" applyNumberFormat="1" applyFont="1" applyFill="1" applyBorder="1" applyAlignment="1">
      <alignment horizontal="center" vertical="center"/>
    </xf>
    <xf numFmtId="179" fontId="3" fillId="0" borderId="26" xfId="3" applyNumberFormat="1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distributed" vertical="center"/>
    </xf>
    <xf numFmtId="0" fontId="10" fillId="0" borderId="20" xfId="4" applyFont="1" applyFill="1" applyBorder="1" applyAlignment="1">
      <alignment horizontal="distributed" vertical="center"/>
    </xf>
    <xf numFmtId="0" fontId="2" fillId="0" borderId="0" xfId="4" applyFont="1" applyFill="1"/>
    <xf numFmtId="177" fontId="2" fillId="0" borderId="0" xfId="4" applyNumberFormat="1" applyFont="1" applyFill="1"/>
    <xf numFmtId="0" fontId="3" fillId="0" borderId="0" xfId="4" applyFont="1" applyFill="1" applyAlignment="1">
      <alignment vertical="center"/>
    </xf>
    <xf numFmtId="0" fontId="3" fillId="0" borderId="0" xfId="4" applyFont="1" applyFill="1" applyAlignment="1">
      <alignment horizontal="right" vertical="center"/>
    </xf>
    <xf numFmtId="177" fontId="3" fillId="0" borderId="0" xfId="4" applyNumberFormat="1" applyFont="1" applyFill="1" applyAlignment="1">
      <alignment vertical="center"/>
    </xf>
    <xf numFmtId="0" fontId="3" fillId="0" borderId="17" xfId="4" applyFont="1" applyFill="1" applyBorder="1" applyAlignment="1">
      <alignment vertical="center"/>
    </xf>
    <xf numFmtId="0" fontId="3" fillId="0" borderId="25" xfId="4" applyFont="1" applyFill="1" applyBorder="1" applyAlignment="1">
      <alignment vertical="center"/>
    </xf>
    <xf numFmtId="0" fontId="3" fillId="0" borderId="26" xfId="4" applyFont="1" applyFill="1" applyBorder="1" applyAlignment="1">
      <alignment vertical="center"/>
    </xf>
    <xf numFmtId="0" fontId="3" fillId="0" borderId="19" xfId="4" applyFont="1" applyFill="1" applyBorder="1" applyAlignment="1">
      <alignment vertical="center"/>
    </xf>
    <xf numFmtId="0" fontId="3" fillId="0" borderId="60" xfId="4" applyFont="1" applyFill="1" applyBorder="1" applyAlignment="1">
      <alignment vertical="center"/>
    </xf>
    <xf numFmtId="0" fontId="3" fillId="0" borderId="29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/>
    </xf>
    <xf numFmtId="0" fontId="3" fillId="0" borderId="28" xfId="4" applyFont="1" applyFill="1" applyBorder="1" applyAlignment="1">
      <alignment vertical="center"/>
    </xf>
    <xf numFmtId="0" fontId="3" fillId="0" borderId="6" xfId="4" applyFont="1" applyFill="1" applyBorder="1" applyAlignment="1">
      <alignment vertical="center"/>
    </xf>
    <xf numFmtId="0" fontId="3" fillId="0" borderId="20" xfId="4" applyFont="1" applyFill="1" applyBorder="1" applyAlignment="1">
      <alignment vertical="center"/>
    </xf>
    <xf numFmtId="178" fontId="3" fillId="0" borderId="26" xfId="4" applyNumberFormat="1" applyFont="1" applyFill="1" applyBorder="1" applyAlignment="1">
      <alignment horizontal="center" vertical="center"/>
    </xf>
    <xf numFmtId="178" fontId="3" fillId="0" borderId="59" xfId="4" applyNumberFormat="1" applyFont="1" applyFill="1" applyBorder="1" applyAlignment="1">
      <alignment horizontal="center" vertical="center"/>
    </xf>
    <xf numFmtId="178" fontId="3" fillId="0" borderId="25" xfId="4" applyNumberFormat="1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0" fontId="3" fillId="0" borderId="1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178" fontId="3" fillId="0" borderId="0" xfId="3" applyNumberFormat="1" applyFont="1" applyFill="1" applyBorder="1" applyAlignment="1">
      <alignment horizontal="right" vertical="center"/>
    </xf>
    <xf numFmtId="178" fontId="3" fillId="0" borderId="0" xfId="4" applyNumberFormat="1" applyFont="1" applyFill="1" applyBorder="1" applyAlignment="1">
      <alignment vertical="center"/>
    </xf>
    <xf numFmtId="178" fontId="3" fillId="0" borderId="21" xfId="4" applyNumberFormat="1" applyFont="1" applyFill="1" applyBorder="1" applyAlignment="1">
      <alignment vertical="center"/>
    </xf>
    <xf numFmtId="178" fontId="3" fillId="0" borderId="24" xfId="4" applyNumberFormat="1" applyFont="1" applyFill="1" applyBorder="1" applyAlignment="1">
      <alignment vertical="center"/>
    </xf>
    <xf numFmtId="179" fontId="3" fillId="0" borderId="0" xfId="3" applyNumberFormat="1" applyFont="1" applyFill="1" applyBorder="1" applyAlignment="1">
      <alignment horizontal="right" vertical="center"/>
    </xf>
    <xf numFmtId="178" fontId="3" fillId="0" borderId="10" xfId="4" applyNumberFormat="1" applyFont="1" applyFill="1" applyBorder="1" applyAlignment="1">
      <alignment vertical="center"/>
    </xf>
    <xf numFmtId="0" fontId="3" fillId="0" borderId="5" xfId="4" applyFont="1" applyFill="1" applyBorder="1" applyAlignment="1">
      <alignment vertical="center"/>
    </xf>
    <xf numFmtId="178" fontId="3" fillId="0" borderId="20" xfId="3" applyNumberFormat="1" applyFont="1" applyFill="1" applyBorder="1" applyAlignment="1">
      <alignment horizontal="right" vertical="center"/>
    </xf>
    <xf numFmtId="178" fontId="3" fillId="0" borderId="20" xfId="4" applyNumberFormat="1" applyFont="1" applyFill="1" applyBorder="1" applyAlignment="1">
      <alignment vertical="center"/>
    </xf>
    <xf numFmtId="178" fontId="3" fillId="0" borderId="22" xfId="4" applyNumberFormat="1" applyFont="1" applyFill="1" applyBorder="1" applyAlignment="1">
      <alignment vertical="center"/>
    </xf>
    <xf numFmtId="178" fontId="3" fillId="0" borderId="23" xfId="4" applyNumberFormat="1" applyFont="1" applyFill="1" applyBorder="1" applyAlignment="1">
      <alignment vertical="center"/>
    </xf>
    <xf numFmtId="179" fontId="3" fillId="0" borderId="20" xfId="3" applyNumberFormat="1" applyFont="1" applyFill="1" applyBorder="1" applyAlignment="1">
      <alignment horizontal="right" vertical="center"/>
    </xf>
    <xf numFmtId="178" fontId="3" fillId="0" borderId="6" xfId="4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/>
    <xf numFmtId="0" fontId="7" fillId="0" borderId="15" xfId="3" applyNumberFormat="1" applyFont="1" applyFill="1" applyBorder="1"/>
    <xf numFmtId="0" fontId="7" fillId="0" borderId="19" xfId="3" applyNumberFormat="1" applyFont="1" applyFill="1" applyBorder="1"/>
    <xf numFmtId="0" fontId="7" fillId="0" borderId="13" xfId="3" applyNumberFormat="1" applyFont="1" applyFill="1" applyBorder="1"/>
    <xf numFmtId="0" fontId="7" fillId="0" borderId="16" xfId="3" applyNumberFormat="1" applyFont="1" applyFill="1" applyBorder="1"/>
    <xf numFmtId="0" fontId="7" fillId="0" borderId="18" xfId="3" applyNumberFormat="1" applyFont="1" applyFill="1" applyBorder="1" applyAlignment="1">
      <alignment horizontal="center" vertical="top" textRotation="255"/>
    </xf>
    <xf numFmtId="0" fontId="7" fillId="0" borderId="0" xfId="3" applyNumberFormat="1" applyFont="1" applyFill="1" applyBorder="1" applyAlignment="1">
      <alignment horizontal="center" vertical="center" textRotation="255"/>
    </xf>
    <xf numFmtId="0" fontId="7" fillId="0" borderId="1" xfId="3" applyNumberFormat="1" applyFont="1" applyFill="1" applyBorder="1" applyAlignment="1">
      <alignment horizontal="center" vertical="center" textRotation="255"/>
    </xf>
    <xf numFmtId="0" fontId="7" fillId="0" borderId="1" xfId="3" applyNumberFormat="1" applyFont="1" applyFill="1" applyBorder="1" applyAlignment="1">
      <alignment horizontal="center" vertical="center" textRotation="255" wrapText="1"/>
    </xf>
    <xf numFmtId="0" fontId="7" fillId="0" borderId="2" xfId="3" applyNumberFormat="1" applyFont="1" applyFill="1" applyBorder="1" applyAlignment="1">
      <alignment horizontal="center" vertical="center" textRotation="255"/>
    </xf>
    <xf numFmtId="0" fontId="7" fillId="0" borderId="17" xfId="3" applyNumberFormat="1" applyFont="1" applyFill="1" applyBorder="1" applyAlignment="1">
      <alignment horizontal="left" wrapText="1"/>
    </xf>
    <xf numFmtId="0" fontId="7" fillId="0" borderId="16" xfId="3" applyNumberFormat="1" applyFont="1" applyFill="1" applyBorder="1" applyAlignment="1">
      <alignment horizontal="left" wrapText="1"/>
    </xf>
    <xf numFmtId="0" fontId="7" fillId="0" borderId="15" xfId="3" applyNumberFormat="1" applyFont="1" applyFill="1" applyBorder="1" applyAlignment="1">
      <alignment horizontal="right"/>
    </xf>
    <xf numFmtId="0" fontId="7" fillId="0" borderId="5" xfId="3" applyNumberFormat="1" applyFont="1" applyFill="1" applyBorder="1" applyAlignment="1">
      <alignment vertical="center"/>
    </xf>
    <xf numFmtId="0" fontId="7" fillId="0" borderId="6" xfId="3" applyNumberFormat="1" applyFont="1" applyFill="1" applyBorder="1" applyAlignment="1">
      <alignment horizontal="center" vertical="center"/>
    </xf>
    <xf numFmtId="38" fontId="7" fillId="0" borderId="0" xfId="3" applyFont="1" applyFill="1"/>
    <xf numFmtId="0" fontId="7" fillId="0" borderId="9" xfId="3" applyNumberFormat="1" applyFont="1" applyFill="1" applyBorder="1"/>
    <xf numFmtId="0" fontId="7" fillId="0" borderId="10" xfId="3" applyNumberFormat="1" applyFont="1" applyFill="1" applyBorder="1" applyAlignment="1">
      <alignment horizontal="distributed"/>
    </xf>
    <xf numFmtId="176" fontId="7" fillId="0" borderId="1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0" fontId="7" fillId="0" borderId="5" xfId="3" applyNumberFormat="1" applyFont="1" applyFill="1" applyBorder="1"/>
    <xf numFmtId="0" fontId="7" fillId="0" borderId="20" xfId="3" applyNumberFormat="1" applyFont="1" applyFill="1" applyBorder="1" applyAlignment="1">
      <alignment horizontal="distributed" vertical="center"/>
    </xf>
    <xf numFmtId="0" fontId="7" fillId="0" borderId="6" xfId="3" applyNumberFormat="1" applyFont="1" applyFill="1" applyBorder="1" applyAlignment="1">
      <alignment horizontal="distributed"/>
    </xf>
    <xf numFmtId="176" fontId="7" fillId="0" borderId="15" xfId="3" applyNumberFormat="1" applyFont="1" applyFill="1" applyBorder="1"/>
    <xf numFmtId="176" fontId="7" fillId="0" borderId="19" xfId="3" applyNumberFormat="1" applyFont="1" applyFill="1" applyBorder="1"/>
    <xf numFmtId="176" fontId="7" fillId="0" borderId="13" xfId="3" applyNumberFormat="1" applyFont="1" applyFill="1" applyBorder="1"/>
    <xf numFmtId="176" fontId="7" fillId="0" borderId="16" xfId="3" applyNumberFormat="1" applyFont="1" applyFill="1" applyBorder="1"/>
    <xf numFmtId="176" fontId="7" fillId="0" borderId="18" xfId="3" applyNumberFormat="1" applyFont="1" applyFill="1" applyBorder="1" applyAlignment="1">
      <alignment horizontal="center" vertical="top" textRotation="255"/>
    </xf>
    <xf numFmtId="176" fontId="7" fillId="0" borderId="0" xfId="3" applyNumberFormat="1" applyFont="1" applyFill="1" applyBorder="1" applyAlignment="1">
      <alignment horizontal="center" vertical="center" textRotation="255"/>
    </xf>
    <xf numFmtId="176" fontId="7" fillId="0" borderId="1" xfId="3" applyNumberFormat="1" applyFont="1" applyFill="1" applyBorder="1" applyAlignment="1">
      <alignment horizontal="center" vertical="center" textRotation="255"/>
    </xf>
    <xf numFmtId="176" fontId="7" fillId="0" borderId="1" xfId="3" applyNumberFormat="1" applyFont="1" applyFill="1" applyBorder="1" applyAlignment="1">
      <alignment horizontal="center" vertical="center" textRotation="255" wrapText="1"/>
    </xf>
    <xf numFmtId="176" fontId="7" fillId="0" borderId="10" xfId="3" applyNumberFormat="1" applyFont="1" applyFill="1" applyBorder="1" applyAlignment="1">
      <alignment horizontal="center" vertical="center" textRotation="255"/>
    </xf>
    <xf numFmtId="0" fontId="7" fillId="0" borderId="0" xfId="3" applyNumberFormat="1" applyFont="1" applyFill="1" applyBorder="1"/>
    <xf numFmtId="0" fontId="9" fillId="0" borderId="19" xfId="4" applyFont="1" applyFill="1" applyBorder="1" applyAlignment="1">
      <alignment horizontal="distributed" vertical="center"/>
    </xf>
    <xf numFmtId="0" fontId="7" fillId="0" borderId="19" xfId="3" applyNumberFormat="1" applyFont="1" applyFill="1" applyBorder="1" applyAlignment="1">
      <alignment horizontal="distributed"/>
    </xf>
    <xf numFmtId="176" fontId="7" fillId="0" borderId="0" xfId="3" applyNumberFormat="1" applyFont="1" applyFill="1"/>
    <xf numFmtId="0" fontId="7" fillId="0" borderId="0" xfId="3" applyNumberFormat="1" applyFont="1" applyFill="1" applyBorder="1" applyAlignment="1">
      <alignment horizontal="distributed"/>
    </xf>
    <xf numFmtId="0" fontId="11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right" vertical="center"/>
    </xf>
    <xf numFmtId="0" fontId="7" fillId="0" borderId="0" xfId="2" applyNumberFormat="1" applyFont="1" applyFill="1"/>
    <xf numFmtId="38" fontId="7" fillId="0" borderId="0" xfId="2" applyFont="1" applyFill="1"/>
    <xf numFmtId="176" fontId="7" fillId="0" borderId="0" xfId="2" applyNumberFormat="1" applyFont="1" applyFill="1"/>
    <xf numFmtId="38" fontId="7" fillId="0" borderId="0" xfId="2" applyFont="1" applyFill="1" applyBorder="1"/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distributed" vertical="center"/>
    </xf>
    <xf numFmtId="0" fontId="7" fillId="0" borderId="0" xfId="2" applyNumberFormat="1" applyFont="1" applyFill="1" applyBorder="1" applyAlignment="1">
      <alignment horizontal="distributed"/>
    </xf>
    <xf numFmtId="38" fontId="7" fillId="0" borderId="0" xfId="2" applyFont="1" applyFill="1" applyAlignment="1">
      <alignment horizontal="right"/>
    </xf>
    <xf numFmtId="176" fontId="7" fillId="0" borderId="0" xfId="2" applyNumberFormat="1" applyFont="1" applyFill="1" applyAlignment="1">
      <alignment horizontal="right"/>
    </xf>
    <xf numFmtId="176" fontId="7" fillId="0" borderId="50" xfId="2" applyNumberFormat="1" applyFont="1" applyFill="1" applyBorder="1" applyAlignment="1">
      <alignment horizontal="right" vertical="center"/>
    </xf>
    <xf numFmtId="176" fontId="7" fillId="0" borderId="48" xfId="2" applyNumberFormat="1" applyFont="1" applyFill="1" applyBorder="1" applyAlignment="1">
      <alignment horizontal="right" vertical="center"/>
    </xf>
    <xf numFmtId="0" fontId="7" fillId="0" borderId="0" xfId="4" applyFont="1" applyFill="1"/>
    <xf numFmtId="176" fontId="7" fillId="0" borderId="47" xfId="2" applyNumberFormat="1" applyFont="1" applyFill="1" applyBorder="1" applyAlignment="1">
      <alignment horizontal="right" vertical="center"/>
    </xf>
    <xf numFmtId="176" fontId="7" fillId="0" borderId="45" xfId="2" applyNumberFormat="1" applyFont="1" applyFill="1" applyBorder="1" applyAlignment="1">
      <alignment horizontal="right" vertical="center"/>
    </xf>
    <xf numFmtId="0" fontId="7" fillId="0" borderId="0" xfId="5" applyFont="1" applyFill="1"/>
    <xf numFmtId="0" fontId="7" fillId="0" borderId="0" xfId="4" applyFont="1" applyFill="1" applyAlignment="1"/>
    <xf numFmtId="176" fontId="7" fillId="0" borderId="52" xfId="5" applyNumberFormat="1" applyFont="1" applyFill="1" applyBorder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13" fillId="0" borderId="0" xfId="3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4" xfId="3" applyNumberFormat="1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38" fontId="5" fillId="0" borderId="7" xfId="3" applyFont="1" applyFill="1" applyBorder="1" applyAlignment="1">
      <alignment horizontal="right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15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2" xfId="3" applyNumberFormat="1" applyFont="1" applyFill="1" applyBorder="1" applyAlignment="1">
      <alignment horizontal="right"/>
    </xf>
    <xf numFmtId="0" fontId="5" fillId="0" borderId="20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 applyAlignment="1">
      <alignment horizontal="distributed" vertical="center"/>
    </xf>
    <xf numFmtId="176" fontId="7" fillId="0" borderId="40" xfId="2" applyNumberFormat="1" applyFont="1" applyFill="1" applyBorder="1" applyAlignment="1">
      <alignment horizontal="right" vertical="center"/>
    </xf>
    <xf numFmtId="176" fontId="7" fillId="0" borderId="50" xfId="2" applyNumberFormat="1" applyFont="1" applyFill="1" applyBorder="1" applyAlignment="1" applyProtection="1">
      <alignment horizontal="right" vertical="center"/>
      <protection locked="0"/>
    </xf>
    <xf numFmtId="176" fontId="7" fillId="0" borderId="48" xfId="2" applyNumberFormat="1" applyFont="1" applyFill="1" applyBorder="1" applyAlignment="1" applyProtection="1">
      <alignment horizontal="right" vertical="center"/>
      <protection locked="0"/>
    </xf>
    <xf numFmtId="176" fontId="7" fillId="0" borderId="42" xfId="2" applyNumberFormat="1" applyFont="1" applyFill="1" applyBorder="1" applyAlignment="1" applyProtection="1">
      <alignment horizontal="right" vertical="center"/>
      <protection locked="0"/>
    </xf>
    <xf numFmtId="176" fontId="7" fillId="0" borderId="49" xfId="2" applyNumberFormat="1" applyFont="1" applyFill="1" applyBorder="1" applyAlignment="1" applyProtection="1">
      <alignment horizontal="right" vertical="center"/>
      <protection locked="0"/>
    </xf>
    <xf numFmtId="176" fontId="7" fillId="0" borderId="41" xfId="2" applyNumberFormat="1" applyFont="1" applyFill="1" applyBorder="1" applyAlignment="1" applyProtection="1">
      <alignment horizontal="right" vertical="center"/>
      <protection locked="0"/>
    </xf>
    <xf numFmtId="176" fontId="7" fillId="0" borderId="40" xfId="2" applyNumberFormat="1" applyFont="1" applyFill="1" applyBorder="1" applyAlignment="1" applyProtection="1">
      <alignment horizontal="right" vertical="center"/>
      <protection locked="0"/>
    </xf>
    <xf numFmtId="176" fontId="7" fillId="0" borderId="45" xfId="2" applyNumberFormat="1" applyFont="1" applyFill="1" applyBorder="1" applyAlignment="1" applyProtection="1">
      <alignment horizontal="right" vertical="center"/>
      <protection locked="0"/>
    </xf>
    <xf numFmtId="176" fontId="7" fillId="0" borderId="46" xfId="2" applyNumberFormat="1" applyFont="1" applyFill="1" applyBorder="1" applyAlignment="1">
      <alignment horizontal="right" vertical="center"/>
    </xf>
    <xf numFmtId="176" fontId="7" fillId="0" borderId="46" xfId="2" applyNumberFormat="1" applyFont="1" applyFill="1" applyBorder="1" applyAlignment="1" applyProtection="1">
      <alignment horizontal="right" vertical="center"/>
      <protection locked="0"/>
    </xf>
    <xf numFmtId="38" fontId="7" fillId="0" borderId="0" xfId="4" applyNumberFormat="1" applyFont="1" applyFill="1"/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/>
    <xf numFmtId="176" fontId="7" fillId="0" borderId="0" xfId="4" applyNumberFormat="1" applyFont="1" applyFill="1"/>
    <xf numFmtId="0" fontId="7" fillId="0" borderId="0" xfId="4" applyFont="1" applyFill="1" applyBorder="1" applyAlignment="1">
      <alignment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right"/>
    </xf>
    <xf numFmtId="176" fontId="7" fillId="0" borderId="19" xfId="2" applyNumberFormat="1" applyFont="1" applyFill="1" applyBorder="1" applyAlignment="1">
      <alignment horizontal="right"/>
    </xf>
    <xf numFmtId="176" fontId="7" fillId="0" borderId="13" xfId="2" applyNumberFormat="1" applyFont="1" applyFill="1" applyBorder="1" applyAlignment="1">
      <alignment horizontal="right"/>
    </xf>
    <xf numFmtId="176" fontId="7" fillId="0" borderId="16" xfId="2" applyNumberFormat="1" applyFont="1" applyFill="1" applyBorder="1" applyAlignment="1">
      <alignment horizontal="right"/>
    </xf>
    <xf numFmtId="176" fontId="5" fillId="0" borderId="18" xfId="2" applyNumberFormat="1" applyFont="1" applyFill="1" applyBorder="1" applyAlignment="1">
      <alignment horizontal="center" vertical="distributed"/>
    </xf>
    <xf numFmtId="176" fontId="5" fillId="0" borderId="0" xfId="2" applyNumberFormat="1" applyFont="1" applyFill="1" applyBorder="1" applyAlignment="1">
      <alignment horizontal="center" vertical="distributed" textRotation="255"/>
    </xf>
    <xf numFmtId="176" fontId="5" fillId="0" borderId="1" xfId="2" applyNumberFormat="1" applyFont="1" applyFill="1" applyBorder="1" applyAlignment="1">
      <alignment horizontal="center" vertical="distributed" textRotation="255"/>
    </xf>
    <xf numFmtId="176" fontId="5" fillId="0" borderId="1" xfId="2" applyNumberFormat="1" applyFont="1" applyFill="1" applyBorder="1" applyAlignment="1">
      <alignment horizontal="center" vertical="distributed" textRotation="255" wrapText="1"/>
    </xf>
    <xf numFmtId="176" fontId="5" fillId="0" borderId="10" xfId="2" applyNumberFormat="1" applyFont="1" applyFill="1" applyBorder="1" applyAlignment="1">
      <alignment horizontal="center" vertical="distributed" textRotation="255"/>
    </xf>
    <xf numFmtId="176" fontId="7" fillId="0" borderId="18" xfId="2" applyNumberFormat="1" applyFont="1" applyFill="1" applyBorder="1" applyAlignment="1">
      <alignment horizontal="right" vertical="top" textRotation="255"/>
    </xf>
    <xf numFmtId="176" fontId="7" fillId="0" borderId="0" xfId="2" applyNumberFormat="1" applyFont="1" applyFill="1" applyBorder="1" applyAlignment="1">
      <alignment horizontal="right" vertical="center" textRotation="255"/>
    </xf>
    <xf numFmtId="176" fontId="7" fillId="0" borderId="1" xfId="2" applyNumberFormat="1" applyFont="1" applyFill="1" applyBorder="1" applyAlignment="1">
      <alignment horizontal="right" vertical="center" textRotation="255"/>
    </xf>
    <xf numFmtId="176" fontId="7" fillId="0" borderId="1" xfId="2" applyNumberFormat="1" applyFont="1" applyFill="1" applyBorder="1" applyAlignment="1">
      <alignment horizontal="right" vertical="center" textRotation="255" wrapText="1"/>
    </xf>
    <xf numFmtId="176" fontId="7" fillId="0" borderId="10" xfId="2" applyNumberFormat="1" applyFont="1" applyFill="1" applyBorder="1" applyAlignment="1">
      <alignment horizontal="right" vertical="center" textRotation="255"/>
    </xf>
    <xf numFmtId="0" fontId="7" fillId="0" borderId="17" xfId="2" applyNumberFormat="1" applyFont="1" applyFill="1" applyBorder="1" applyAlignment="1">
      <alignment horizontal="left" wrapText="1"/>
    </xf>
    <xf numFmtId="0" fontId="7" fillId="0" borderId="16" xfId="2" applyNumberFormat="1" applyFont="1" applyFill="1" applyBorder="1" applyAlignment="1">
      <alignment horizontal="left" wrapText="1"/>
    </xf>
    <xf numFmtId="176" fontId="5" fillId="0" borderId="15" xfId="2" applyNumberFormat="1" applyFont="1" applyFill="1" applyBorder="1" applyAlignment="1">
      <alignment horizontal="right"/>
    </xf>
    <xf numFmtId="176" fontId="5" fillId="0" borderId="29" xfId="2" applyNumberFormat="1" applyFont="1" applyFill="1" applyBorder="1" applyAlignment="1">
      <alignment horizontal="right"/>
    </xf>
    <xf numFmtId="176" fontId="5" fillId="0" borderId="13" xfId="2" applyNumberFormat="1" applyFont="1" applyFill="1" applyBorder="1" applyAlignment="1">
      <alignment horizontal="right"/>
    </xf>
    <xf numFmtId="176" fontId="5" fillId="0" borderId="12" xfId="2" applyNumberFormat="1" applyFont="1" applyFill="1" applyBorder="1" applyAlignment="1">
      <alignment horizontal="right"/>
    </xf>
    <xf numFmtId="0" fontId="7" fillId="0" borderId="9" xfId="2" applyNumberFormat="1" applyFont="1" applyFill="1" applyBorder="1"/>
    <xf numFmtId="0" fontId="5" fillId="0" borderId="0" xfId="2" applyNumberFormat="1" applyFont="1" applyFill="1" applyBorder="1" applyAlignment="1">
      <alignment horizontal="distributed" vertical="center"/>
    </xf>
    <xf numFmtId="0" fontId="7" fillId="0" borderId="10" xfId="2" applyNumberFormat="1" applyFont="1" applyFill="1" applyBorder="1" applyAlignment="1">
      <alignment horizontal="distributed"/>
    </xf>
    <xf numFmtId="176" fontId="7" fillId="0" borderId="18" xfId="2" applyNumberFormat="1" applyFont="1" applyFill="1" applyBorder="1" applyAlignment="1">
      <alignment vertical="center" shrinkToFit="1"/>
    </xf>
    <xf numFmtId="176" fontId="7" fillId="0" borderId="24" xfId="2" applyNumberFormat="1" applyFont="1" applyFill="1" applyBorder="1" applyAlignment="1">
      <alignment horizontal="right" vertical="center" shrinkToFit="1"/>
    </xf>
    <xf numFmtId="176" fontId="7" fillId="0" borderId="7" xfId="2" applyNumberFormat="1" applyFont="1" applyFill="1" applyBorder="1" applyAlignment="1">
      <alignment horizontal="right" vertical="center" shrinkToFit="1"/>
    </xf>
    <xf numFmtId="0" fontId="7" fillId="0" borderId="5" xfId="2" applyNumberFormat="1" applyFont="1" applyFill="1" applyBorder="1"/>
    <xf numFmtId="0" fontId="5" fillId="0" borderId="20" xfId="2" applyNumberFormat="1" applyFont="1" applyFill="1" applyBorder="1" applyAlignment="1">
      <alignment horizontal="distributed" vertical="center"/>
    </xf>
    <xf numFmtId="0" fontId="7" fillId="0" borderId="6" xfId="2" applyNumberFormat="1" applyFont="1" applyFill="1" applyBorder="1" applyAlignment="1">
      <alignment horizontal="distributed"/>
    </xf>
    <xf numFmtId="38" fontId="7" fillId="0" borderId="6" xfId="2" applyFont="1" applyFill="1" applyBorder="1" applyAlignment="1">
      <alignment vertical="center"/>
    </xf>
    <xf numFmtId="0" fontId="7" fillId="0" borderId="17" xfId="2" applyNumberFormat="1" applyFont="1" applyFill="1" applyBorder="1"/>
    <xf numFmtId="0" fontId="7" fillId="0" borderId="19" xfId="4" applyFont="1" applyFill="1" applyBorder="1" applyAlignment="1">
      <alignment horizontal="distributed" vertical="center"/>
    </xf>
    <xf numFmtId="0" fontId="5" fillId="0" borderId="19" xfId="2" applyNumberFormat="1" applyFont="1" applyFill="1" applyBorder="1" applyAlignment="1">
      <alignment horizontal="distributed" vertical="center"/>
    </xf>
    <xf numFmtId="0" fontId="7" fillId="0" borderId="19" xfId="2" applyNumberFormat="1" applyFont="1" applyFill="1" applyBorder="1" applyAlignment="1">
      <alignment horizontal="distributed"/>
    </xf>
    <xf numFmtId="176" fontId="7" fillId="0" borderId="14" xfId="2" applyNumberFormat="1" applyFont="1" applyFill="1" applyBorder="1" applyAlignment="1">
      <alignment horizontal="right" vertical="center"/>
    </xf>
    <xf numFmtId="176" fontId="7" fillId="0" borderId="13" xfId="2" applyNumberFormat="1" applyFont="1" applyFill="1" applyBorder="1" applyAlignment="1">
      <alignment horizontal="right" vertical="center"/>
    </xf>
    <xf numFmtId="176" fontId="7" fillId="0" borderId="12" xfId="2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right" vertical="center" indent="3"/>
    </xf>
    <xf numFmtId="176" fontId="7" fillId="0" borderId="8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176" fontId="7" fillId="0" borderId="7" xfId="2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/>
    <xf numFmtId="0" fontId="5" fillId="0" borderId="0" xfId="4" applyFont="1" applyFill="1" applyBorder="1" applyAlignment="1">
      <alignment horizontal="distributed" vertical="center"/>
    </xf>
    <xf numFmtId="0" fontId="7" fillId="0" borderId="0" xfId="4" applyFont="1" applyFill="1" applyBorder="1" applyAlignment="1">
      <alignment horizontal="distributed" vertical="center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1" xfId="2" applyNumberFormat="1" applyFont="1" applyFill="1" applyBorder="1" applyAlignment="1">
      <alignment horizontal="right" vertical="center" shrinkToFit="1"/>
    </xf>
    <xf numFmtId="0" fontId="5" fillId="0" borderId="0" xfId="4" applyFont="1" applyFill="1" applyBorder="1" applyAlignment="1">
      <alignment horizontal="right" vertical="center" indent="2"/>
    </xf>
    <xf numFmtId="0" fontId="9" fillId="0" borderId="20" xfId="4" applyFont="1" applyFill="1" applyBorder="1" applyAlignment="1">
      <alignment horizontal="right" vertical="center" indent="3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3" xfId="2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19" xfId="2" applyNumberFormat="1" applyFont="1" applyFill="1" applyBorder="1"/>
    <xf numFmtId="0" fontId="7" fillId="0" borderId="19" xfId="2" applyNumberFormat="1" applyFont="1" applyFill="1" applyBorder="1" applyAlignment="1">
      <alignment horizontal="right" vertical="center" indent="2"/>
    </xf>
    <xf numFmtId="0" fontId="9" fillId="0" borderId="19" xfId="4" applyFont="1" applyFill="1" applyBorder="1" applyAlignment="1">
      <alignment horizontal="right" vertical="center" indent="3"/>
    </xf>
    <xf numFmtId="0" fontId="7" fillId="0" borderId="19" xfId="2" applyNumberFormat="1" applyFont="1" applyFill="1" applyBorder="1" applyAlignment="1">
      <alignment horizontal="distributed" vertical="center"/>
    </xf>
    <xf numFmtId="176" fontId="7" fillId="0" borderId="19" xfId="2" applyNumberFormat="1" applyFont="1" applyFill="1" applyBorder="1" applyAlignment="1">
      <alignment vertical="center" shrinkToFit="1"/>
    </xf>
    <xf numFmtId="176" fontId="7" fillId="0" borderId="19" xfId="2" applyNumberFormat="1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 indent="3"/>
    </xf>
    <xf numFmtId="176" fontId="7" fillId="0" borderId="18" xfId="2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horizontal="right" vertical="center"/>
    </xf>
    <xf numFmtId="0" fontId="2" fillId="0" borderId="0" xfId="2" applyNumberFormat="1" applyFont="1" applyFill="1" applyBorder="1" applyAlignment="1"/>
    <xf numFmtId="176" fontId="7" fillId="0" borderId="0" xfId="2" applyNumberFormat="1" applyFont="1" applyFill="1" applyBorder="1" applyAlignment="1">
      <alignment horizontal="right"/>
    </xf>
    <xf numFmtId="176" fontId="5" fillId="0" borderId="14" xfId="2" applyNumberFormat="1" applyFont="1" applyFill="1" applyBorder="1" applyAlignment="1">
      <alignment horizontal="right"/>
    </xf>
    <xf numFmtId="0" fontId="7" fillId="0" borderId="9" xfId="2" applyNumberFormat="1" applyFont="1" applyFill="1" applyBorder="1" applyAlignment="1">
      <alignment horizontal="left" wrapText="1"/>
    </xf>
    <xf numFmtId="0" fontId="5" fillId="0" borderId="0" xfId="2" applyNumberFormat="1" applyFont="1" applyFill="1" applyBorder="1" applyAlignment="1">
      <alignment horizontal="center" vertical="center"/>
    </xf>
    <xf numFmtId="176" fontId="7" fillId="0" borderId="8" xfId="2" applyNumberFormat="1" applyFont="1" applyFill="1" applyBorder="1" applyAlignment="1">
      <alignment vertical="center" shrinkToFit="1"/>
    </xf>
    <xf numFmtId="176" fontId="7" fillId="0" borderId="1" xfId="2" applyNumberFormat="1" applyFont="1" applyFill="1" applyBorder="1" applyAlignment="1">
      <alignment vertical="center" shrinkToFit="1"/>
    </xf>
    <xf numFmtId="176" fontId="7" fillId="0" borderId="7" xfId="2" applyNumberFormat="1" applyFont="1" applyFill="1" applyBorder="1" applyAlignment="1">
      <alignment vertical="center" shrinkToFit="1"/>
    </xf>
    <xf numFmtId="0" fontId="7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/>
    </xf>
    <xf numFmtId="0" fontId="7" fillId="0" borderId="0" xfId="2" applyNumberFormat="1" applyFont="1" applyFill="1" applyBorder="1" applyAlignment="1">
      <alignment horizontal="right" vertical="center" indent="2"/>
    </xf>
    <xf numFmtId="176" fontId="7" fillId="0" borderId="7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vertical="center"/>
    </xf>
    <xf numFmtId="0" fontId="12" fillId="0" borderId="0" xfId="4" applyFont="1" applyFill="1" applyAlignment="1">
      <alignment horizontal="center" vertical="center"/>
    </xf>
    <xf numFmtId="0" fontId="5" fillId="0" borderId="0" xfId="3" applyNumberFormat="1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/>
    </xf>
    <xf numFmtId="0" fontId="5" fillId="0" borderId="20" xfId="3" applyNumberFormat="1" applyFont="1" applyFill="1" applyBorder="1" applyAlignment="1">
      <alignment horizontal="left" vertical="center"/>
    </xf>
    <xf numFmtId="0" fontId="8" fillId="0" borderId="20" xfId="4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distributed"/>
    </xf>
    <xf numFmtId="0" fontId="7" fillId="0" borderId="19" xfId="3" applyNumberFormat="1" applyFont="1" applyFill="1" applyBorder="1" applyAlignment="1">
      <alignment wrapText="1"/>
    </xf>
    <xf numFmtId="0" fontId="7" fillId="0" borderId="19" xfId="3" applyNumberFormat="1" applyFont="1" applyFill="1" applyBorder="1" applyAlignment="1"/>
    <xf numFmtId="0" fontId="14" fillId="0" borderId="30" xfId="3" applyNumberFormat="1" applyFont="1" applyFill="1" applyBorder="1" applyAlignment="1">
      <alignment horizontal="left" vertical="center" wrapText="1"/>
    </xf>
    <xf numFmtId="0" fontId="14" fillId="0" borderId="31" xfId="3" applyNumberFormat="1" applyFont="1" applyFill="1" applyBorder="1" applyAlignment="1">
      <alignment horizontal="left" vertical="center"/>
    </xf>
    <xf numFmtId="0" fontId="14" fillId="0" borderId="32" xfId="3" applyNumberFormat="1" applyFont="1" applyFill="1" applyBorder="1" applyAlignment="1">
      <alignment horizontal="left" vertical="center"/>
    </xf>
    <xf numFmtId="0" fontId="14" fillId="0" borderId="33" xfId="3" applyNumberFormat="1" applyFont="1" applyFill="1" applyBorder="1" applyAlignment="1">
      <alignment horizontal="left" vertical="center"/>
    </xf>
    <xf numFmtId="0" fontId="14" fillId="0" borderId="34" xfId="3" applyNumberFormat="1" applyFont="1" applyFill="1" applyBorder="1" applyAlignment="1">
      <alignment horizontal="left" vertical="center"/>
    </xf>
    <xf numFmtId="0" fontId="14" fillId="0" borderId="35" xfId="3" applyNumberFormat="1" applyFont="1" applyFill="1" applyBorder="1" applyAlignment="1">
      <alignment horizontal="left" vertical="center"/>
    </xf>
    <xf numFmtId="0" fontId="14" fillId="0" borderId="36" xfId="3" applyNumberFormat="1" applyFont="1" applyFill="1" applyBorder="1" applyAlignment="1">
      <alignment horizontal="left" vertical="center"/>
    </xf>
    <xf numFmtId="0" fontId="14" fillId="0" borderId="37" xfId="3" applyNumberFormat="1" applyFont="1" applyFill="1" applyBorder="1" applyAlignment="1">
      <alignment horizontal="left" vertical="center"/>
    </xf>
    <xf numFmtId="0" fontId="14" fillId="0" borderId="38" xfId="3" applyNumberFormat="1" applyFont="1" applyFill="1" applyBorder="1" applyAlignment="1">
      <alignment horizontal="left" vertical="center"/>
    </xf>
    <xf numFmtId="0" fontId="10" fillId="0" borderId="0" xfId="3" applyNumberFormat="1" applyFont="1" applyFill="1" applyBorder="1" applyAlignment="1">
      <alignment vertical="center" wrapText="1"/>
    </xf>
    <xf numFmtId="0" fontId="10" fillId="0" borderId="0" xfId="3" applyNumberFormat="1" applyFont="1" applyFill="1" applyBorder="1" applyAlignment="1">
      <alignment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14" fillId="0" borderId="20" xfId="3" applyNumberFormat="1" applyFont="1" applyFill="1" applyBorder="1" applyAlignment="1">
      <alignment horizontal="center"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8" fillId="0" borderId="19" xfId="4" applyFont="1" applyFill="1" applyBorder="1" applyAlignment="1">
      <alignment horizontal="distributed"/>
    </xf>
    <xf numFmtId="0" fontId="5" fillId="0" borderId="20" xfId="2" applyNumberFormat="1" applyFont="1" applyFill="1" applyBorder="1" applyAlignment="1">
      <alignment horizontal="right" vertical="center" indent="2"/>
    </xf>
    <xf numFmtId="0" fontId="14" fillId="0" borderId="30" xfId="2" applyNumberFormat="1" applyFont="1" applyFill="1" applyBorder="1" applyAlignment="1">
      <alignment horizontal="left" vertical="center" wrapText="1"/>
    </xf>
    <xf numFmtId="0" fontId="14" fillId="0" borderId="31" xfId="2" applyNumberFormat="1" applyFont="1" applyFill="1" applyBorder="1" applyAlignment="1">
      <alignment horizontal="left" vertical="center"/>
    </xf>
    <xf numFmtId="0" fontId="14" fillId="0" borderId="32" xfId="2" applyNumberFormat="1" applyFont="1" applyFill="1" applyBorder="1" applyAlignment="1">
      <alignment horizontal="left" vertical="center"/>
    </xf>
    <xf numFmtId="0" fontId="14" fillId="0" borderId="33" xfId="2" applyNumberFormat="1" applyFont="1" applyFill="1" applyBorder="1" applyAlignment="1">
      <alignment horizontal="left" vertical="center"/>
    </xf>
    <xf numFmtId="0" fontId="14" fillId="0" borderId="34" xfId="2" applyNumberFormat="1" applyFont="1" applyFill="1" applyBorder="1" applyAlignment="1">
      <alignment horizontal="left" vertical="center"/>
    </xf>
    <xf numFmtId="0" fontId="14" fillId="0" borderId="35" xfId="2" applyNumberFormat="1" applyFont="1" applyFill="1" applyBorder="1" applyAlignment="1">
      <alignment horizontal="left" vertical="center"/>
    </xf>
    <xf numFmtId="0" fontId="14" fillId="0" borderId="36" xfId="2" applyNumberFormat="1" applyFont="1" applyFill="1" applyBorder="1" applyAlignment="1">
      <alignment horizontal="left" vertical="center"/>
    </xf>
    <xf numFmtId="0" fontId="14" fillId="0" borderId="37" xfId="2" applyNumberFormat="1" applyFont="1" applyFill="1" applyBorder="1" applyAlignment="1">
      <alignment horizontal="left" vertical="center"/>
    </xf>
    <xf numFmtId="0" fontId="14" fillId="0" borderId="38" xfId="2" applyNumberFormat="1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>
      <alignment horizontal="right" vertical="center" indent="2"/>
    </xf>
    <xf numFmtId="0" fontId="7" fillId="0" borderId="19" xfId="2" applyNumberFormat="1" applyFont="1" applyFill="1" applyBorder="1" applyAlignment="1">
      <alignment wrapText="1"/>
    </xf>
    <xf numFmtId="0" fontId="10" fillId="0" borderId="0" xfId="2" applyNumberFormat="1" applyFont="1" applyFill="1" applyBorder="1" applyAlignment="1">
      <alignment vertical="center" shrinkToFit="1"/>
    </xf>
    <xf numFmtId="0" fontId="2" fillId="0" borderId="19" xfId="2" applyNumberFormat="1" applyFont="1" applyFill="1" applyBorder="1" applyAlignment="1">
      <alignment vertical="center" shrinkToFit="1"/>
    </xf>
    <xf numFmtId="0" fontId="5" fillId="0" borderId="0" xfId="2" applyNumberFormat="1" applyFont="1" applyFill="1" applyBorder="1" applyAlignment="1">
      <alignment horizontal="distributed" vertical="center"/>
    </xf>
    <xf numFmtId="0" fontId="5" fillId="0" borderId="20" xfId="2" applyNumberFormat="1" applyFont="1" applyFill="1" applyBorder="1" applyAlignment="1">
      <alignment horizontal="left" vertical="center"/>
    </xf>
    <xf numFmtId="0" fontId="5" fillId="0" borderId="19" xfId="2" applyNumberFormat="1" applyFont="1" applyFill="1" applyBorder="1" applyAlignment="1">
      <alignment horizontal="center" vertical="center" shrinkToFit="1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61" xfId="4" applyFont="1" applyFill="1" applyBorder="1" applyAlignment="1">
      <alignment horizontal="center" vertical="center"/>
    </xf>
    <xf numFmtId="0" fontId="5" fillId="0" borderId="62" xfId="4" applyFont="1" applyFill="1" applyBorder="1" applyAlignment="1">
      <alignment horizontal="center" vertical="center"/>
    </xf>
    <xf numFmtId="0" fontId="5" fillId="0" borderId="54" xfId="4" applyFont="1" applyFill="1" applyBorder="1" applyAlignment="1">
      <alignment horizontal="center" vertical="center"/>
    </xf>
    <xf numFmtId="0" fontId="5" fillId="0" borderId="64" xfId="4" applyFont="1" applyFill="1" applyBorder="1" applyAlignment="1">
      <alignment horizontal="center" vertical="center"/>
    </xf>
    <xf numFmtId="0" fontId="5" fillId="0" borderId="63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right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0" fontId="13" fillId="0" borderId="0" xfId="2" applyNumberFormat="1" applyFont="1" applyFill="1" applyBorder="1" applyAlignment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2" xfId="4" applyFont="1" applyFill="1" applyBorder="1" applyAlignment="1">
      <alignment horizontal="center" vertical="center"/>
    </xf>
    <xf numFmtId="0" fontId="5" fillId="0" borderId="41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55" xfId="4" applyFont="1" applyFill="1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28" xfId="4" applyFont="1" applyFill="1" applyBorder="1" applyAlignment="1">
      <alignment horizontal="center" vertical="center"/>
    </xf>
    <xf numFmtId="0" fontId="5" fillId="0" borderId="26" xfId="4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0" fontId="9" fillId="0" borderId="0" xfId="4" applyFont="1" applyFill="1" applyBorder="1" applyAlignment="1"/>
    <xf numFmtId="0" fontId="7" fillId="0" borderId="0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horizontal="right" vertical="center"/>
    </xf>
    <xf numFmtId="176" fontId="7" fillId="0" borderId="40" xfId="2" applyNumberFormat="1" applyFont="1" applyFill="1" applyBorder="1" applyAlignment="1">
      <alignment horizontal="right" vertical="center"/>
    </xf>
    <xf numFmtId="176" fontId="7" fillId="0" borderId="39" xfId="2" applyNumberFormat="1" applyFont="1" applyFill="1" applyBorder="1" applyAlignment="1">
      <alignment horizontal="right" vertical="center"/>
    </xf>
    <xf numFmtId="176" fontId="7" fillId="0" borderId="6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0" fontId="8" fillId="0" borderId="16" xfId="4" applyFont="1" applyFill="1" applyBorder="1" applyAlignment="1">
      <alignment horizontal="right" vertical="center"/>
    </xf>
    <xf numFmtId="176" fontId="7" fillId="0" borderId="9" xfId="2" applyNumberFormat="1" applyFont="1" applyFill="1" applyBorder="1" applyAlignment="1" applyProtection="1">
      <alignment horizontal="right" vertical="center"/>
      <protection locked="0"/>
    </xf>
    <xf numFmtId="176" fontId="7" fillId="0" borderId="42" xfId="2" applyNumberFormat="1" applyFont="1" applyFill="1" applyBorder="1" applyAlignment="1" applyProtection="1">
      <alignment horizontal="right" vertical="center"/>
      <protection locked="0"/>
    </xf>
    <xf numFmtId="176" fontId="7" fillId="0" borderId="41" xfId="2" applyNumberFormat="1" applyFont="1" applyFill="1" applyBorder="1" applyAlignment="1" applyProtection="1">
      <alignment horizontal="right" vertical="center"/>
      <protection locked="0"/>
    </xf>
    <xf numFmtId="176" fontId="7" fillId="0" borderId="10" xfId="2" applyNumberFormat="1" applyFont="1" applyFill="1" applyBorder="1" applyAlignment="1" applyProtection="1">
      <alignment horizontal="right" vertical="center"/>
      <protection locked="0"/>
    </xf>
    <xf numFmtId="176" fontId="7" fillId="0" borderId="5" xfId="2" applyNumberFormat="1" applyFont="1" applyFill="1" applyBorder="1" applyAlignment="1" applyProtection="1">
      <alignment horizontal="right" vertical="center"/>
      <protection locked="0"/>
    </xf>
    <xf numFmtId="176" fontId="7" fillId="0" borderId="40" xfId="2" applyNumberFormat="1" applyFont="1" applyFill="1" applyBorder="1" applyAlignment="1" applyProtection="1">
      <alignment horizontal="right" vertical="center"/>
      <protection locked="0"/>
    </xf>
    <xf numFmtId="176" fontId="7" fillId="0" borderId="39" xfId="2" applyNumberFormat="1" applyFont="1" applyFill="1" applyBorder="1" applyAlignment="1" applyProtection="1">
      <alignment horizontal="right" vertical="center"/>
      <protection locked="0"/>
    </xf>
    <xf numFmtId="176" fontId="7" fillId="0" borderId="6" xfId="2" applyNumberFormat="1" applyFont="1" applyFill="1" applyBorder="1" applyAlignment="1" applyProtection="1">
      <alignment horizontal="right" vertical="center"/>
      <protection locked="0"/>
    </xf>
    <xf numFmtId="0" fontId="5" fillId="0" borderId="49" xfId="5" applyFont="1" applyFill="1" applyBorder="1" applyAlignment="1">
      <alignment horizontal="center" vertical="center" wrapText="1"/>
    </xf>
    <xf numFmtId="0" fontId="8" fillId="0" borderId="49" xfId="5" applyFont="1" applyFill="1" applyBorder="1" applyAlignment="1">
      <alignment horizontal="center" vertical="center"/>
    </xf>
    <xf numFmtId="0" fontId="5" fillId="0" borderId="42" xfId="5" applyFont="1" applyFill="1" applyBorder="1" applyAlignment="1">
      <alignment horizontal="center" vertical="center" wrapText="1"/>
    </xf>
    <xf numFmtId="0" fontId="8" fillId="0" borderId="48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6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8" fillId="0" borderId="26" xfId="4" applyFont="1" applyFill="1" applyBorder="1" applyAlignment="1"/>
    <xf numFmtId="0" fontId="8" fillId="0" borderId="25" xfId="4" applyFont="1" applyFill="1" applyBorder="1" applyAlignment="1"/>
    <xf numFmtId="0" fontId="5" fillId="0" borderId="28" xfId="5" applyFont="1" applyFill="1" applyBorder="1" applyAlignment="1">
      <alignment horizontal="center" vertical="center" wrapText="1"/>
    </xf>
    <xf numFmtId="0" fontId="5" fillId="0" borderId="56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5" fillId="0" borderId="49" xfId="5" applyFont="1" applyFill="1" applyBorder="1" applyAlignment="1">
      <alignment horizontal="center" vertical="center"/>
    </xf>
  </cellXfs>
  <cellStyles count="6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_20第6部p64（統計年報_H16年度）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view="pageBreakPreview" zoomScale="70" zoomScaleNormal="100" zoomScaleSheetLayoutView="70" workbookViewId="0">
      <selection activeCell="T10" sqref="T10"/>
    </sheetView>
  </sheetViews>
  <sheetFormatPr defaultColWidth="9" defaultRowHeight="12" x14ac:dyDescent="0.2"/>
  <cols>
    <col min="1" max="1" width="2.36328125" style="40" customWidth="1"/>
    <col min="2" max="2" width="13.81640625" style="40" customWidth="1"/>
    <col min="3" max="4" width="3" style="40" customWidth="1"/>
    <col min="5" max="5" width="12.90625" style="40" customWidth="1"/>
    <col min="6" max="7" width="3.1796875" style="40" customWidth="1"/>
    <col min="8" max="8" width="12.81640625" style="40" customWidth="1"/>
    <col min="9" max="10" width="3.08984375" style="40" customWidth="1"/>
    <col min="11" max="11" width="12.81640625" style="40" customWidth="1"/>
    <col min="12" max="12" width="3" style="40" customWidth="1"/>
    <col min="13" max="19" width="9" style="40"/>
    <col min="20" max="20" width="9" style="41"/>
    <col min="21" max="16384" width="9" style="40"/>
  </cols>
  <sheetData>
    <row r="1" spans="1:20" ht="41.25" customHeight="1" x14ac:dyDescent="0.2">
      <c r="A1" s="246" t="s">
        <v>205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S1" s="41"/>
      <c r="T1" s="40"/>
    </row>
    <row r="2" spans="1:20" s="42" customFormat="1" ht="28.5" customHeight="1" thickBot="1" x14ac:dyDescent="0.25">
      <c r="B2" s="30" t="s">
        <v>42</v>
      </c>
      <c r="K2" s="43"/>
      <c r="S2" s="44"/>
    </row>
    <row r="3" spans="1:20" s="42" customFormat="1" ht="36" customHeight="1" thickBot="1" x14ac:dyDescent="0.25">
      <c r="A3" s="45"/>
      <c r="B3" s="31" t="s">
        <v>41</v>
      </c>
      <c r="C3" s="46"/>
      <c r="D3" s="47"/>
      <c r="E3" s="32" t="s">
        <v>40</v>
      </c>
      <c r="F3" s="48"/>
      <c r="G3" s="49"/>
      <c r="H3" s="31" t="s">
        <v>39</v>
      </c>
      <c r="I3" s="50"/>
      <c r="J3" s="48"/>
      <c r="K3" s="31" t="s">
        <v>38</v>
      </c>
      <c r="L3" s="51"/>
      <c r="S3" s="44"/>
    </row>
    <row r="4" spans="1:20" s="42" customFormat="1" ht="36" customHeight="1" thickBot="1" x14ac:dyDescent="0.25">
      <c r="A4" s="52"/>
      <c r="B4" s="33" t="s">
        <v>37</v>
      </c>
      <c r="C4" s="53"/>
      <c r="D4" s="54"/>
      <c r="E4" s="34">
        <f>SUM(E5:E20)</f>
        <v>32136</v>
      </c>
      <c r="F4" s="35" t="s">
        <v>54</v>
      </c>
      <c r="G4" s="56"/>
      <c r="H4" s="34">
        <f>SUM(H5:H20)</f>
        <v>33813</v>
      </c>
      <c r="I4" s="36" t="s">
        <v>54</v>
      </c>
      <c r="J4" s="55"/>
      <c r="K4" s="37">
        <f t="shared" ref="K4:K20" si="0">+ROUND(E4/H4,2)</f>
        <v>0.95</v>
      </c>
      <c r="L4" s="57"/>
      <c r="S4" s="44"/>
    </row>
    <row r="5" spans="1:20" s="42" customFormat="1" ht="36" customHeight="1" x14ac:dyDescent="0.2">
      <c r="A5" s="58"/>
      <c r="B5" s="38" t="s">
        <v>15</v>
      </c>
      <c r="C5" s="59"/>
      <c r="D5" s="60"/>
      <c r="E5" s="61">
        <f>'1(1)水路通報実施P57-58'!I7</f>
        <v>2762</v>
      </c>
      <c r="F5" s="62"/>
      <c r="G5" s="63"/>
      <c r="H5" s="61">
        <v>3937</v>
      </c>
      <c r="I5" s="64"/>
      <c r="J5" s="62"/>
      <c r="K5" s="65">
        <f t="shared" si="0"/>
        <v>0.7</v>
      </c>
      <c r="L5" s="66"/>
      <c r="S5" s="44"/>
    </row>
    <row r="6" spans="1:20" s="42" customFormat="1" ht="36" customHeight="1" x14ac:dyDescent="0.2">
      <c r="A6" s="58"/>
      <c r="B6" s="38" t="s">
        <v>14</v>
      </c>
      <c r="C6" s="59"/>
      <c r="D6" s="60"/>
      <c r="E6" s="61">
        <f>'1(1)水路通報実施P57-58'!J7</f>
        <v>85</v>
      </c>
      <c r="F6" s="62"/>
      <c r="G6" s="63"/>
      <c r="H6" s="61">
        <v>131</v>
      </c>
      <c r="I6" s="64"/>
      <c r="J6" s="62"/>
      <c r="K6" s="65">
        <f t="shared" si="0"/>
        <v>0.65</v>
      </c>
      <c r="L6" s="66"/>
      <c r="S6" s="44"/>
    </row>
    <row r="7" spans="1:20" s="42" customFormat="1" ht="36" customHeight="1" x14ac:dyDescent="0.2">
      <c r="A7" s="58"/>
      <c r="B7" s="38" t="s">
        <v>13</v>
      </c>
      <c r="C7" s="59"/>
      <c r="D7" s="60"/>
      <c r="E7" s="61">
        <f>'1(1)水路通報実施P57-58'!K7</f>
        <v>1259</v>
      </c>
      <c r="F7" s="62"/>
      <c r="G7" s="63"/>
      <c r="H7" s="61">
        <v>1034</v>
      </c>
      <c r="I7" s="64"/>
      <c r="J7" s="62"/>
      <c r="K7" s="65">
        <f t="shared" si="0"/>
        <v>1.22</v>
      </c>
      <c r="L7" s="66"/>
      <c r="S7" s="44"/>
    </row>
    <row r="8" spans="1:20" s="42" customFormat="1" ht="36" customHeight="1" x14ac:dyDescent="0.2">
      <c r="A8" s="58"/>
      <c r="B8" s="38" t="s">
        <v>12</v>
      </c>
      <c r="C8" s="59"/>
      <c r="D8" s="60"/>
      <c r="E8" s="61">
        <f>'1(1)水路通報実施P57-58'!L7</f>
        <v>5085</v>
      </c>
      <c r="F8" s="62"/>
      <c r="G8" s="63"/>
      <c r="H8" s="61">
        <v>5384</v>
      </c>
      <c r="I8" s="64"/>
      <c r="J8" s="62"/>
      <c r="K8" s="65">
        <f t="shared" si="0"/>
        <v>0.94</v>
      </c>
      <c r="L8" s="66"/>
      <c r="S8" s="44"/>
    </row>
    <row r="9" spans="1:20" s="42" customFormat="1" ht="36" customHeight="1" x14ac:dyDescent="0.2">
      <c r="A9" s="58"/>
      <c r="B9" s="38" t="s">
        <v>11</v>
      </c>
      <c r="C9" s="59"/>
      <c r="D9" s="60"/>
      <c r="E9" s="61">
        <f>'1(1)水路通報実施P57-58'!M7</f>
        <v>11169</v>
      </c>
      <c r="F9" s="62"/>
      <c r="G9" s="63"/>
      <c r="H9" s="61">
        <v>10867</v>
      </c>
      <c r="I9" s="64"/>
      <c r="J9" s="62"/>
      <c r="K9" s="65">
        <f t="shared" si="0"/>
        <v>1.03</v>
      </c>
      <c r="L9" s="66"/>
      <c r="S9" s="44"/>
    </row>
    <row r="10" spans="1:20" s="42" customFormat="1" ht="36" customHeight="1" x14ac:dyDescent="0.2">
      <c r="A10" s="58"/>
      <c r="B10" s="38" t="s">
        <v>10</v>
      </c>
      <c r="C10" s="59"/>
      <c r="D10" s="60"/>
      <c r="E10" s="61">
        <f>'1(1)水路通報実施P57-58'!N7</f>
        <v>2671</v>
      </c>
      <c r="F10" s="62"/>
      <c r="G10" s="63"/>
      <c r="H10" s="61">
        <v>2946</v>
      </c>
      <c r="I10" s="64"/>
      <c r="J10" s="62"/>
      <c r="K10" s="65">
        <f t="shared" si="0"/>
        <v>0.91</v>
      </c>
      <c r="L10" s="66"/>
      <c r="S10" s="44"/>
    </row>
    <row r="11" spans="1:20" s="42" customFormat="1" ht="36" customHeight="1" x14ac:dyDescent="0.2">
      <c r="A11" s="58"/>
      <c r="B11" s="38" t="s">
        <v>9</v>
      </c>
      <c r="C11" s="59"/>
      <c r="D11" s="60"/>
      <c r="E11" s="61">
        <f>'1(1)水路通報実施P57-58'!O7</f>
        <v>1008</v>
      </c>
      <c r="F11" s="62"/>
      <c r="G11" s="63"/>
      <c r="H11" s="61">
        <v>827</v>
      </c>
      <c r="I11" s="64"/>
      <c r="J11" s="62"/>
      <c r="K11" s="65">
        <f t="shared" si="0"/>
        <v>1.22</v>
      </c>
      <c r="L11" s="66"/>
      <c r="S11" s="44"/>
    </row>
    <row r="12" spans="1:20" s="42" customFormat="1" ht="36" customHeight="1" x14ac:dyDescent="0.2">
      <c r="A12" s="58"/>
      <c r="B12" s="38" t="s">
        <v>8</v>
      </c>
      <c r="C12" s="59"/>
      <c r="D12" s="60"/>
      <c r="E12" s="61">
        <f>'1(1)水路通報実施P57-58'!P7</f>
        <v>647</v>
      </c>
      <c r="F12" s="62"/>
      <c r="G12" s="63"/>
      <c r="H12" s="61">
        <v>612</v>
      </c>
      <c r="I12" s="64"/>
      <c r="J12" s="62"/>
      <c r="K12" s="65">
        <f t="shared" si="0"/>
        <v>1.06</v>
      </c>
      <c r="L12" s="66"/>
      <c r="S12" s="44"/>
    </row>
    <row r="13" spans="1:20" s="42" customFormat="1" ht="36" customHeight="1" x14ac:dyDescent="0.2">
      <c r="A13" s="58"/>
      <c r="B13" s="38" t="s">
        <v>7</v>
      </c>
      <c r="C13" s="59"/>
      <c r="D13" s="60"/>
      <c r="E13" s="61">
        <f>'1(1)水路通報実施P57-58'!Q7</f>
        <v>2130</v>
      </c>
      <c r="F13" s="62"/>
      <c r="G13" s="63"/>
      <c r="H13" s="61">
        <v>2376</v>
      </c>
      <c r="I13" s="64"/>
      <c r="J13" s="62"/>
      <c r="K13" s="65">
        <f t="shared" si="0"/>
        <v>0.9</v>
      </c>
      <c r="L13" s="66"/>
      <c r="S13" s="44"/>
    </row>
    <row r="14" spans="1:20" s="42" customFormat="1" ht="36" customHeight="1" x14ac:dyDescent="0.2">
      <c r="A14" s="58"/>
      <c r="B14" s="38" t="s">
        <v>6</v>
      </c>
      <c r="C14" s="59"/>
      <c r="D14" s="60"/>
      <c r="E14" s="61">
        <f>'1(1)水路通報実施P57-58'!R7</f>
        <v>321</v>
      </c>
      <c r="F14" s="62"/>
      <c r="G14" s="63"/>
      <c r="H14" s="61">
        <v>319</v>
      </c>
      <c r="I14" s="64"/>
      <c r="J14" s="62"/>
      <c r="K14" s="65">
        <f t="shared" si="0"/>
        <v>1.01</v>
      </c>
      <c r="L14" s="66"/>
      <c r="S14" s="44"/>
    </row>
    <row r="15" spans="1:20" s="42" customFormat="1" ht="36" customHeight="1" x14ac:dyDescent="0.2">
      <c r="A15" s="58"/>
      <c r="B15" s="38" t="s">
        <v>36</v>
      </c>
      <c r="C15" s="59"/>
      <c r="D15" s="60"/>
      <c r="E15" s="61">
        <f>'1(1)水路通報実施P57-58'!S7</f>
        <v>974</v>
      </c>
      <c r="F15" s="62"/>
      <c r="G15" s="63"/>
      <c r="H15" s="61">
        <v>1052</v>
      </c>
      <c r="I15" s="64"/>
      <c r="J15" s="62"/>
      <c r="K15" s="65">
        <f t="shared" si="0"/>
        <v>0.93</v>
      </c>
      <c r="L15" s="66"/>
      <c r="S15" s="44"/>
    </row>
    <row r="16" spans="1:20" s="42" customFormat="1" ht="36" customHeight="1" x14ac:dyDescent="0.2">
      <c r="A16" s="58"/>
      <c r="B16" s="38" t="s">
        <v>4</v>
      </c>
      <c r="C16" s="59"/>
      <c r="D16" s="60"/>
      <c r="E16" s="61">
        <f>'1(1)水路通報実施P57-58'!T7</f>
        <v>420</v>
      </c>
      <c r="F16" s="62"/>
      <c r="G16" s="63"/>
      <c r="H16" s="61">
        <v>448</v>
      </c>
      <c r="I16" s="64"/>
      <c r="J16" s="62"/>
      <c r="K16" s="65">
        <f t="shared" si="0"/>
        <v>0.94</v>
      </c>
      <c r="L16" s="66"/>
      <c r="S16" s="44"/>
    </row>
    <row r="17" spans="1:19" s="42" customFormat="1" ht="36" customHeight="1" x14ac:dyDescent="0.2">
      <c r="A17" s="58"/>
      <c r="B17" s="38" t="s">
        <v>3</v>
      </c>
      <c r="C17" s="59"/>
      <c r="D17" s="60"/>
      <c r="E17" s="61">
        <f>'1(1)水路通報実施P57-58'!U7</f>
        <v>648</v>
      </c>
      <c r="F17" s="62"/>
      <c r="G17" s="63"/>
      <c r="H17" s="61">
        <v>666</v>
      </c>
      <c r="I17" s="64"/>
      <c r="J17" s="62"/>
      <c r="K17" s="65">
        <f t="shared" si="0"/>
        <v>0.97</v>
      </c>
      <c r="L17" s="66"/>
      <c r="S17" s="44"/>
    </row>
    <row r="18" spans="1:19" s="42" customFormat="1" ht="36" customHeight="1" x14ac:dyDescent="0.2">
      <c r="A18" s="58"/>
      <c r="B18" s="38" t="s">
        <v>2</v>
      </c>
      <c r="C18" s="59"/>
      <c r="D18" s="60"/>
      <c r="E18" s="61">
        <f>'1(1)水路通報実施P57-58'!V7</f>
        <v>219</v>
      </c>
      <c r="F18" s="62"/>
      <c r="G18" s="63"/>
      <c r="H18" s="61">
        <v>253</v>
      </c>
      <c r="I18" s="64"/>
      <c r="J18" s="62"/>
      <c r="K18" s="65">
        <f t="shared" si="0"/>
        <v>0.87</v>
      </c>
      <c r="L18" s="66"/>
      <c r="S18" s="44"/>
    </row>
    <row r="19" spans="1:19" s="42" customFormat="1" ht="36" customHeight="1" x14ac:dyDescent="0.2">
      <c r="A19" s="58"/>
      <c r="B19" s="38" t="s">
        <v>1</v>
      </c>
      <c r="C19" s="59"/>
      <c r="D19" s="60"/>
      <c r="E19" s="61">
        <f>'1(1)水路通報実施P57-58'!W7</f>
        <v>624</v>
      </c>
      <c r="F19" s="62"/>
      <c r="G19" s="63"/>
      <c r="H19" s="61">
        <v>498</v>
      </c>
      <c r="I19" s="64"/>
      <c r="J19" s="62"/>
      <c r="K19" s="65">
        <f t="shared" si="0"/>
        <v>1.25</v>
      </c>
      <c r="L19" s="66"/>
      <c r="S19" s="44"/>
    </row>
    <row r="20" spans="1:19" s="42" customFormat="1" ht="36" customHeight="1" thickBot="1" x14ac:dyDescent="0.25">
      <c r="A20" s="67"/>
      <c r="B20" s="39" t="s">
        <v>0</v>
      </c>
      <c r="C20" s="53"/>
      <c r="D20" s="54"/>
      <c r="E20" s="68">
        <f>'1(1)水路通報実施P57-58'!X7</f>
        <v>2114</v>
      </c>
      <c r="F20" s="69"/>
      <c r="G20" s="70"/>
      <c r="H20" s="68">
        <v>2463</v>
      </c>
      <c r="I20" s="71"/>
      <c r="J20" s="69"/>
      <c r="K20" s="72">
        <f t="shared" si="0"/>
        <v>0.86</v>
      </c>
      <c r="L20" s="73"/>
      <c r="S20" s="44"/>
    </row>
  </sheetData>
  <mergeCells count="1">
    <mergeCell ref="A1:L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abSelected="1" view="pageBreakPreview" zoomScale="85" zoomScaleNormal="100" zoomScaleSheetLayoutView="85" workbookViewId="0">
      <selection activeCell="T10" sqref="T10"/>
    </sheetView>
  </sheetViews>
  <sheetFormatPr defaultColWidth="9" defaultRowHeight="9.5" x14ac:dyDescent="0.15"/>
  <cols>
    <col min="1" max="1" width="0.81640625" style="76" customWidth="1"/>
    <col min="2" max="2" width="7.90625" style="76" customWidth="1"/>
    <col min="3" max="3" width="0.81640625" style="76" customWidth="1"/>
    <col min="4" max="4" width="7.90625" style="76" customWidth="1"/>
    <col min="5" max="5" width="0.81640625" style="76" customWidth="1"/>
    <col min="6" max="6" width="9.1796875" style="76" customWidth="1"/>
    <col min="7" max="7" width="0.90625" style="76" customWidth="1"/>
    <col min="8" max="8" width="7.6328125" style="91" customWidth="1"/>
    <col min="9" max="24" width="5.90625" style="91" customWidth="1"/>
    <col min="25" max="16384" width="9" style="91"/>
  </cols>
  <sheetData>
    <row r="1" spans="1:26" s="76" customFormat="1" ht="24" customHeight="1" x14ac:dyDescent="0.15">
      <c r="A1" s="135" t="s">
        <v>35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6" s="76" customFormat="1" ht="20.25" customHeight="1" thickBot="1" x14ac:dyDescent="0.2">
      <c r="A2" s="75"/>
      <c r="B2" s="266" t="s">
        <v>34</v>
      </c>
      <c r="C2" s="267"/>
      <c r="D2" s="267"/>
      <c r="E2" s="267"/>
      <c r="F2" s="267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6" s="76" customFormat="1" ht="12" customHeight="1" x14ac:dyDescent="0.15">
      <c r="A3" s="257" t="s">
        <v>206</v>
      </c>
      <c r="B3" s="258"/>
      <c r="C3" s="258"/>
      <c r="D3" s="258"/>
      <c r="E3" s="258"/>
      <c r="F3" s="258"/>
      <c r="G3" s="259"/>
      <c r="H3" s="77"/>
      <c r="I3" s="78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</row>
    <row r="4" spans="1:26" s="76" customFormat="1" ht="54.65" customHeight="1" x14ac:dyDescent="0.15">
      <c r="A4" s="260"/>
      <c r="B4" s="261"/>
      <c r="C4" s="261"/>
      <c r="D4" s="261"/>
      <c r="E4" s="261"/>
      <c r="F4" s="261"/>
      <c r="G4" s="262"/>
      <c r="H4" s="175" t="s">
        <v>16</v>
      </c>
      <c r="I4" s="136" t="s">
        <v>15</v>
      </c>
      <c r="J4" s="137" t="s">
        <v>14</v>
      </c>
      <c r="K4" s="137" t="s">
        <v>13</v>
      </c>
      <c r="L4" s="137" t="s">
        <v>12</v>
      </c>
      <c r="M4" s="137" t="s">
        <v>11</v>
      </c>
      <c r="N4" s="137" t="s">
        <v>10</v>
      </c>
      <c r="O4" s="137" t="s">
        <v>9</v>
      </c>
      <c r="P4" s="137" t="s">
        <v>8</v>
      </c>
      <c r="Q4" s="137" t="s">
        <v>7</v>
      </c>
      <c r="R4" s="137" t="s">
        <v>6</v>
      </c>
      <c r="S4" s="138" t="s">
        <v>5</v>
      </c>
      <c r="T4" s="137" t="s">
        <v>4</v>
      </c>
      <c r="U4" s="137" t="s">
        <v>3</v>
      </c>
      <c r="V4" s="137" t="s">
        <v>2</v>
      </c>
      <c r="W4" s="137" t="s">
        <v>1</v>
      </c>
      <c r="X4" s="139" t="s">
        <v>0</v>
      </c>
    </row>
    <row r="5" spans="1:26" s="76" customFormat="1" ht="9.65" customHeight="1" thickBot="1" x14ac:dyDescent="0.2">
      <c r="A5" s="263"/>
      <c r="B5" s="264"/>
      <c r="C5" s="264"/>
      <c r="D5" s="264"/>
      <c r="E5" s="264"/>
      <c r="F5" s="264"/>
      <c r="G5" s="265"/>
      <c r="H5" s="81"/>
      <c r="I5" s="82"/>
      <c r="J5" s="83"/>
      <c r="K5" s="83"/>
      <c r="L5" s="83"/>
      <c r="M5" s="83"/>
      <c r="N5" s="83"/>
      <c r="O5" s="83"/>
      <c r="P5" s="83"/>
      <c r="Q5" s="83"/>
      <c r="R5" s="83"/>
      <c r="S5" s="84"/>
      <c r="T5" s="83"/>
      <c r="U5" s="83"/>
      <c r="V5" s="83"/>
      <c r="W5" s="83"/>
      <c r="X5" s="85"/>
    </row>
    <row r="6" spans="1:26" s="76" customFormat="1" ht="18.75" customHeight="1" x14ac:dyDescent="0.15">
      <c r="A6" s="86"/>
      <c r="B6" s="268"/>
      <c r="C6" s="269"/>
      <c r="D6" s="269"/>
      <c r="E6" s="269"/>
      <c r="F6" s="269"/>
      <c r="G6" s="87"/>
      <c r="H6" s="88"/>
      <c r="I6" s="140" t="s">
        <v>17</v>
      </c>
      <c r="J6" s="141" t="s">
        <v>17</v>
      </c>
      <c r="K6" s="141" t="s">
        <v>17</v>
      </c>
      <c r="L6" s="141" t="s">
        <v>17</v>
      </c>
      <c r="M6" s="141" t="s">
        <v>17</v>
      </c>
      <c r="N6" s="141" t="s">
        <v>17</v>
      </c>
      <c r="O6" s="141" t="s">
        <v>17</v>
      </c>
      <c r="P6" s="141" t="s">
        <v>17</v>
      </c>
      <c r="Q6" s="141" t="s">
        <v>17</v>
      </c>
      <c r="R6" s="141" t="s">
        <v>17</v>
      </c>
      <c r="S6" s="141" t="s">
        <v>17</v>
      </c>
      <c r="T6" s="141" t="s">
        <v>17</v>
      </c>
      <c r="U6" s="141" t="s">
        <v>17</v>
      </c>
      <c r="V6" s="141" t="s">
        <v>17</v>
      </c>
      <c r="W6" s="141" t="s">
        <v>17</v>
      </c>
      <c r="X6" s="142" t="s">
        <v>17</v>
      </c>
    </row>
    <row r="7" spans="1:26" ht="20.399999999999999" customHeight="1" thickBot="1" x14ac:dyDescent="0.2">
      <c r="A7" s="89"/>
      <c r="B7" s="270" t="s">
        <v>33</v>
      </c>
      <c r="C7" s="270"/>
      <c r="D7" s="270"/>
      <c r="E7" s="270"/>
      <c r="F7" s="270"/>
      <c r="G7" s="90"/>
      <c r="H7" s="20">
        <f>SUM(H8:H10)+SUM(H26:H31)</f>
        <v>32136</v>
      </c>
      <c r="I7" s="21">
        <f>SUM(I8:I10)+SUM(I26:I31)</f>
        <v>2762</v>
      </c>
      <c r="J7" s="24">
        <f>SUM(J8:J10)+SUM(J26:J31)</f>
        <v>85</v>
      </c>
      <c r="K7" s="25">
        <f t="shared" ref="K7:X7" si="0">SUM(K8:K10)+SUM(K26:K31)</f>
        <v>1259</v>
      </c>
      <c r="L7" s="24">
        <f t="shared" si="0"/>
        <v>5085</v>
      </c>
      <c r="M7" s="25">
        <f t="shared" si="0"/>
        <v>11169</v>
      </c>
      <c r="N7" s="24">
        <f t="shared" si="0"/>
        <v>2671</v>
      </c>
      <c r="O7" s="25">
        <f t="shared" si="0"/>
        <v>1008</v>
      </c>
      <c r="P7" s="24">
        <f t="shared" si="0"/>
        <v>647</v>
      </c>
      <c r="Q7" s="25">
        <f t="shared" si="0"/>
        <v>2130</v>
      </c>
      <c r="R7" s="24">
        <f t="shared" si="0"/>
        <v>321</v>
      </c>
      <c r="S7" s="24">
        <f t="shared" si="0"/>
        <v>974</v>
      </c>
      <c r="T7" s="24">
        <f t="shared" si="0"/>
        <v>420</v>
      </c>
      <c r="U7" s="25">
        <f t="shared" si="0"/>
        <v>648</v>
      </c>
      <c r="V7" s="24">
        <f t="shared" si="0"/>
        <v>219</v>
      </c>
      <c r="W7" s="25">
        <f t="shared" si="0"/>
        <v>624</v>
      </c>
      <c r="X7" s="22">
        <f t="shared" si="0"/>
        <v>2114</v>
      </c>
    </row>
    <row r="8" spans="1:26" ht="30" customHeight="1" x14ac:dyDescent="0.2">
      <c r="A8" s="92"/>
      <c r="B8" s="271" t="s">
        <v>32</v>
      </c>
      <c r="C8" s="271"/>
      <c r="D8" s="271"/>
      <c r="E8" s="272"/>
      <c r="F8" s="153" t="s">
        <v>27</v>
      </c>
      <c r="G8" s="93"/>
      <c r="H8" s="23">
        <f t="shared" ref="H8" si="1">SUM(I8:X8)</f>
        <v>2887</v>
      </c>
      <c r="I8" s="1">
        <v>922</v>
      </c>
      <c r="J8" s="94">
        <v>0</v>
      </c>
      <c r="K8" s="94">
        <v>4</v>
      </c>
      <c r="L8" s="94">
        <v>513</v>
      </c>
      <c r="M8" s="94">
        <v>277</v>
      </c>
      <c r="N8" s="94">
        <v>379</v>
      </c>
      <c r="O8" s="94">
        <v>126</v>
      </c>
      <c r="P8" s="94">
        <v>81</v>
      </c>
      <c r="Q8" s="94">
        <v>17</v>
      </c>
      <c r="R8" s="94">
        <v>0</v>
      </c>
      <c r="S8" s="94">
        <v>26</v>
      </c>
      <c r="T8" s="94">
        <v>0</v>
      </c>
      <c r="U8" s="94">
        <v>96</v>
      </c>
      <c r="V8" s="94">
        <v>79</v>
      </c>
      <c r="W8" s="94">
        <v>312</v>
      </c>
      <c r="X8" s="244">
        <v>55</v>
      </c>
      <c r="Z8" s="91">
        <f>H8+H9+H10</f>
        <v>16705</v>
      </c>
    </row>
    <row r="9" spans="1:26" ht="30" customHeight="1" x14ac:dyDescent="0.2">
      <c r="A9" s="92"/>
      <c r="B9" s="253" t="s">
        <v>32</v>
      </c>
      <c r="C9" s="254"/>
      <c r="D9" s="254"/>
      <c r="E9" s="254"/>
      <c r="F9" s="153" t="s">
        <v>31</v>
      </c>
      <c r="G9" s="93"/>
      <c r="H9" s="23">
        <f>SUM(I9:X9)</f>
        <v>2887</v>
      </c>
      <c r="I9" s="1">
        <v>922</v>
      </c>
      <c r="J9" s="94">
        <v>0</v>
      </c>
      <c r="K9" s="94">
        <v>4</v>
      </c>
      <c r="L9" s="94">
        <v>513</v>
      </c>
      <c r="M9" s="94">
        <v>277</v>
      </c>
      <c r="N9" s="94">
        <v>379</v>
      </c>
      <c r="O9" s="94">
        <v>126</v>
      </c>
      <c r="P9" s="94">
        <v>81</v>
      </c>
      <c r="Q9" s="94">
        <v>17</v>
      </c>
      <c r="R9" s="94">
        <v>0</v>
      </c>
      <c r="S9" s="94">
        <v>26</v>
      </c>
      <c r="T9" s="94">
        <v>0</v>
      </c>
      <c r="U9" s="94">
        <v>96</v>
      </c>
      <c r="V9" s="94">
        <v>79</v>
      </c>
      <c r="W9" s="94">
        <v>312</v>
      </c>
      <c r="X9" s="244">
        <v>55</v>
      </c>
    </row>
    <row r="10" spans="1:26" ht="30" customHeight="1" x14ac:dyDescent="0.2">
      <c r="A10" s="92"/>
      <c r="B10" s="253" t="s">
        <v>30</v>
      </c>
      <c r="C10" s="253"/>
      <c r="D10" s="253"/>
      <c r="E10" s="254"/>
      <c r="F10" s="153" t="s">
        <v>29</v>
      </c>
      <c r="G10" s="93"/>
      <c r="H10" s="23">
        <f>SUM(I10:X10)</f>
        <v>10931</v>
      </c>
      <c r="I10" s="95">
        <f>SUM(I11:I21)</f>
        <v>754</v>
      </c>
      <c r="J10" s="94">
        <f>SUM(J11:J21)</f>
        <v>0</v>
      </c>
      <c r="K10" s="94">
        <f t="shared" ref="K10:V10" si="2">SUM(K11:K21)</f>
        <v>19</v>
      </c>
      <c r="L10" s="94">
        <f t="shared" si="2"/>
        <v>2040</v>
      </c>
      <c r="M10" s="94">
        <f t="shared" si="2"/>
        <v>2773</v>
      </c>
      <c r="N10" s="94">
        <f t="shared" si="2"/>
        <v>1913</v>
      </c>
      <c r="O10" s="94">
        <f t="shared" si="2"/>
        <v>118</v>
      </c>
      <c r="P10" s="94">
        <f t="shared" si="2"/>
        <v>185</v>
      </c>
      <c r="Q10" s="94">
        <f t="shared" si="2"/>
        <v>1910</v>
      </c>
      <c r="R10" s="94">
        <f t="shared" si="2"/>
        <v>47</v>
      </c>
      <c r="S10" s="94">
        <f t="shared" si="2"/>
        <v>180</v>
      </c>
      <c r="T10" s="94">
        <f t="shared" si="2"/>
        <v>0</v>
      </c>
      <c r="U10" s="94">
        <f t="shared" si="2"/>
        <v>454</v>
      </c>
      <c r="V10" s="94">
        <f t="shared" si="2"/>
        <v>61</v>
      </c>
      <c r="W10" s="94">
        <f>SUM(W11:W21)</f>
        <v>0</v>
      </c>
      <c r="X10" s="96">
        <f>SUM(X11:X21)</f>
        <v>477</v>
      </c>
    </row>
    <row r="11" spans="1:26" ht="30" customHeight="1" x14ac:dyDescent="0.2">
      <c r="A11" s="92"/>
      <c r="B11" s="253" t="s">
        <v>28</v>
      </c>
      <c r="C11" s="253"/>
      <c r="D11" s="253"/>
      <c r="E11" s="254"/>
      <c r="F11" s="153" t="s">
        <v>27</v>
      </c>
      <c r="G11" s="93"/>
      <c r="H11" s="23">
        <f>SUM(I11:X11)</f>
        <v>1384</v>
      </c>
      <c r="I11" s="1">
        <v>39</v>
      </c>
      <c r="J11" s="94">
        <v>0</v>
      </c>
      <c r="K11" s="94">
        <v>0</v>
      </c>
      <c r="L11" s="94">
        <v>188</v>
      </c>
      <c r="M11" s="94">
        <v>369</v>
      </c>
      <c r="N11" s="94">
        <v>219</v>
      </c>
      <c r="O11" s="94">
        <v>4</v>
      </c>
      <c r="P11" s="94">
        <v>38</v>
      </c>
      <c r="Q11" s="94">
        <v>349</v>
      </c>
      <c r="R11" s="94">
        <v>1</v>
      </c>
      <c r="S11" s="94">
        <v>12</v>
      </c>
      <c r="T11" s="94">
        <v>0</v>
      </c>
      <c r="U11" s="94">
        <v>84</v>
      </c>
      <c r="V11" s="94">
        <v>26</v>
      </c>
      <c r="W11" s="94">
        <v>0</v>
      </c>
      <c r="X11" s="96">
        <v>55</v>
      </c>
    </row>
    <row r="12" spans="1:26" ht="30" customHeight="1" x14ac:dyDescent="0.2">
      <c r="A12" s="92"/>
      <c r="B12" s="247" t="s">
        <v>62</v>
      </c>
      <c r="C12" s="247"/>
      <c r="D12" s="247"/>
      <c r="E12" s="248"/>
      <c r="F12" s="27"/>
      <c r="G12" s="93"/>
      <c r="H12" s="23">
        <f t="shared" ref="H12:H21" si="3">SUM(I12:X12)</f>
        <v>1318</v>
      </c>
      <c r="I12" s="1">
        <v>120</v>
      </c>
      <c r="J12" s="94">
        <v>0</v>
      </c>
      <c r="K12" s="94">
        <v>0</v>
      </c>
      <c r="L12" s="94">
        <v>180</v>
      </c>
      <c r="M12" s="94">
        <v>303</v>
      </c>
      <c r="N12" s="94">
        <v>325</v>
      </c>
      <c r="O12" s="94">
        <v>2</v>
      </c>
      <c r="P12" s="94">
        <v>8</v>
      </c>
      <c r="Q12" s="94">
        <v>278</v>
      </c>
      <c r="R12" s="94">
        <v>8</v>
      </c>
      <c r="S12" s="94">
        <v>18</v>
      </c>
      <c r="T12" s="94">
        <v>0</v>
      </c>
      <c r="U12" s="94">
        <v>34</v>
      </c>
      <c r="V12" s="94">
        <v>0</v>
      </c>
      <c r="W12" s="94">
        <v>0</v>
      </c>
      <c r="X12" s="244">
        <v>42</v>
      </c>
    </row>
    <row r="13" spans="1:26" ht="30" customHeight="1" x14ac:dyDescent="0.2">
      <c r="A13" s="92"/>
      <c r="B13" s="247" t="s">
        <v>63</v>
      </c>
      <c r="C13" s="247"/>
      <c r="D13" s="247"/>
      <c r="E13" s="248"/>
      <c r="F13" s="27"/>
      <c r="G13" s="93"/>
      <c r="H13" s="23">
        <f t="shared" si="3"/>
        <v>1456</v>
      </c>
      <c r="I13" s="1">
        <v>36</v>
      </c>
      <c r="J13" s="94">
        <v>0</v>
      </c>
      <c r="K13" s="94">
        <v>0</v>
      </c>
      <c r="L13" s="94">
        <v>326</v>
      </c>
      <c r="M13" s="94">
        <v>396</v>
      </c>
      <c r="N13" s="94">
        <v>162</v>
      </c>
      <c r="O13" s="94">
        <v>18</v>
      </c>
      <c r="P13" s="94">
        <v>5</v>
      </c>
      <c r="Q13" s="94">
        <v>300</v>
      </c>
      <c r="R13" s="94">
        <v>20</v>
      </c>
      <c r="S13" s="94">
        <v>26</v>
      </c>
      <c r="T13" s="94">
        <v>0</v>
      </c>
      <c r="U13" s="94">
        <v>58</v>
      </c>
      <c r="V13" s="94">
        <v>6</v>
      </c>
      <c r="W13" s="94">
        <v>0</v>
      </c>
      <c r="X13" s="96">
        <v>103</v>
      </c>
    </row>
    <row r="14" spans="1:26" ht="30" customHeight="1" x14ac:dyDescent="0.2">
      <c r="A14" s="92"/>
      <c r="B14" s="247" t="s">
        <v>64</v>
      </c>
      <c r="C14" s="247"/>
      <c r="D14" s="247"/>
      <c r="E14" s="248"/>
      <c r="F14" s="27"/>
      <c r="G14" s="93"/>
      <c r="H14" s="23">
        <f t="shared" si="3"/>
        <v>952</v>
      </c>
      <c r="I14" s="1">
        <v>78</v>
      </c>
      <c r="J14" s="94">
        <v>0</v>
      </c>
      <c r="K14" s="94">
        <v>0</v>
      </c>
      <c r="L14" s="94">
        <v>331</v>
      </c>
      <c r="M14" s="94">
        <v>130</v>
      </c>
      <c r="N14" s="94">
        <v>165</v>
      </c>
      <c r="O14" s="94">
        <v>4</v>
      </c>
      <c r="P14" s="94">
        <v>0</v>
      </c>
      <c r="Q14" s="94">
        <v>99</v>
      </c>
      <c r="R14" s="94">
        <v>0</v>
      </c>
      <c r="S14" s="94">
        <v>21</v>
      </c>
      <c r="T14" s="94">
        <v>0</v>
      </c>
      <c r="U14" s="94">
        <v>29</v>
      </c>
      <c r="V14" s="94">
        <v>18</v>
      </c>
      <c r="W14" s="94">
        <v>0</v>
      </c>
      <c r="X14" s="244">
        <v>77</v>
      </c>
    </row>
    <row r="15" spans="1:26" ht="30" customHeight="1" x14ac:dyDescent="0.2">
      <c r="A15" s="92"/>
      <c r="B15" s="247" t="s">
        <v>65</v>
      </c>
      <c r="C15" s="247"/>
      <c r="D15" s="247"/>
      <c r="E15" s="248"/>
      <c r="F15" s="27"/>
      <c r="G15" s="93"/>
      <c r="H15" s="23">
        <f t="shared" si="3"/>
        <v>651</v>
      </c>
      <c r="I15" s="1">
        <v>92</v>
      </c>
      <c r="J15" s="94">
        <v>0</v>
      </c>
      <c r="K15" s="94">
        <v>0</v>
      </c>
      <c r="L15" s="94">
        <v>203</v>
      </c>
      <c r="M15" s="94">
        <v>92</v>
      </c>
      <c r="N15" s="94">
        <v>175</v>
      </c>
      <c r="O15" s="94">
        <v>4</v>
      </c>
      <c r="P15" s="94">
        <v>0</v>
      </c>
      <c r="Q15" s="94">
        <v>54</v>
      </c>
      <c r="R15" s="94">
        <v>0</v>
      </c>
      <c r="S15" s="94">
        <v>7</v>
      </c>
      <c r="T15" s="94">
        <v>0</v>
      </c>
      <c r="U15" s="94">
        <v>11</v>
      </c>
      <c r="V15" s="94">
        <v>0</v>
      </c>
      <c r="W15" s="94">
        <v>0</v>
      </c>
      <c r="X15" s="244">
        <v>13</v>
      </c>
    </row>
    <row r="16" spans="1:26" ht="30" customHeight="1" x14ac:dyDescent="0.2">
      <c r="A16" s="92"/>
      <c r="B16" s="247" t="s">
        <v>66</v>
      </c>
      <c r="C16" s="247"/>
      <c r="D16" s="247"/>
      <c r="E16" s="248"/>
      <c r="F16" s="27"/>
      <c r="G16" s="93"/>
      <c r="H16" s="23">
        <f t="shared" si="3"/>
        <v>520</v>
      </c>
      <c r="I16" s="1">
        <v>16</v>
      </c>
      <c r="J16" s="94">
        <v>0</v>
      </c>
      <c r="K16" s="94">
        <v>2</v>
      </c>
      <c r="L16" s="94">
        <v>139</v>
      </c>
      <c r="M16" s="94">
        <v>105</v>
      </c>
      <c r="N16" s="94">
        <v>133</v>
      </c>
      <c r="O16" s="94">
        <v>11</v>
      </c>
      <c r="P16" s="94">
        <v>0</v>
      </c>
      <c r="Q16" s="94">
        <v>51</v>
      </c>
      <c r="R16" s="94">
        <v>0</v>
      </c>
      <c r="S16" s="94">
        <v>13</v>
      </c>
      <c r="T16" s="94">
        <v>0</v>
      </c>
      <c r="U16" s="94">
        <v>23</v>
      </c>
      <c r="V16" s="94">
        <v>4</v>
      </c>
      <c r="W16" s="94">
        <v>0</v>
      </c>
      <c r="X16" s="244">
        <v>23</v>
      </c>
    </row>
    <row r="17" spans="1:25" ht="30" customHeight="1" x14ac:dyDescent="0.2">
      <c r="A17" s="92"/>
      <c r="B17" s="247" t="s">
        <v>67</v>
      </c>
      <c r="C17" s="247"/>
      <c r="D17" s="247"/>
      <c r="E17" s="248"/>
      <c r="F17" s="27"/>
      <c r="G17" s="93"/>
      <c r="H17" s="23">
        <f t="shared" si="3"/>
        <v>1181</v>
      </c>
      <c r="I17" s="1">
        <v>134</v>
      </c>
      <c r="J17" s="94">
        <v>0</v>
      </c>
      <c r="K17" s="94">
        <v>0</v>
      </c>
      <c r="L17" s="94">
        <v>117</v>
      </c>
      <c r="M17" s="94">
        <v>174</v>
      </c>
      <c r="N17" s="94">
        <v>222</v>
      </c>
      <c r="O17" s="94">
        <v>29</v>
      </c>
      <c r="P17" s="94">
        <v>134</v>
      </c>
      <c r="Q17" s="94">
        <v>245</v>
      </c>
      <c r="R17" s="94">
        <v>6</v>
      </c>
      <c r="S17" s="94">
        <v>34</v>
      </c>
      <c r="T17" s="94">
        <v>0</v>
      </c>
      <c r="U17" s="94">
        <v>51</v>
      </c>
      <c r="V17" s="94">
        <v>0</v>
      </c>
      <c r="W17" s="94">
        <v>0</v>
      </c>
      <c r="X17" s="244">
        <v>35</v>
      </c>
    </row>
    <row r="18" spans="1:25" ht="30" customHeight="1" x14ac:dyDescent="0.2">
      <c r="A18" s="92"/>
      <c r="B18" s="247" t="s">
        <v>68</v>
      </c>
      <c r="C18" s="247"/>
      <c r="D18" s="247"/>
      <c r="E18" s="248"/>
      <c r="F18" s="27"/>
      <c r="G18" s="93"/>
      <c r="H18" s="23">
        <f t="shared" si="3"/>
        <v>915</v>
      </c>
      <c r="I18" s="1">
        <v>42</v>
      </c>
      <c r="J18" s="94">
        <v>0</v>
      </c>
      <c r="K18" s="94">
        <v>0</v>
      </c>
      <c r="L18" s="94">
        <v>181</v>
      </c>
      <c r="M18" s="94">
        <v>305</v>
      </c>
      <c r="N18" s="94">
        <v>167</v>
      </c>
      <c r="O18" s="94">
        <v>4</v>
      </c>
      <c r="P18" s="94">
        <v>0</v>
      </c>
      <c r="Q18" s="94">
        <v>118</v>
      </c>
      <c r="R18" s="94">
        <v>8</v>
      </c>
      <c r="S18" s="94">
        <v>10</v>
      </c>
      <c r="T18" s="94">
        <v>0</v>
      </c>
      <c r="U18" s="94">
        <v>25</v>
      </c>
      <c r="V18" s="94">
        <v>1</v>
      </c>
      <c r="W18" s="94">
        <v>0</v>
      </c>
      <c r="X18" s="244">
        <v>54</v>
      </c>
    </row>
    <row r="19" spans="1:25" ht="30" customHeight="1" x14ac:dyDescent="0.2">
      <c r="A19" s="92"/>
      <c r="B19" s="247" t="s">
        <v>69</v>
      </c>
      <c r="C19" s="247"/>
      <c r="D19" s="247"/>
      <c r="E19" s="248"/>
      <c r="F19" s="27"/>
      <c r="G19" s="93"/>
      <c r="H19" s="23">
        <f t="shared" si="3"/>
        <v>927</v>
      </c>
      <c r="I19" s="1">
        <v>175</v>
      </c>
      <c r="J19" s="94">
        <v>0</v>
      </c>
      <c r="K19" s="94">
        <v>0</v>
      </c>
      <c r="L19" s="94">
        <v>122</v>
      </c>
      <c r="M19" s="94">
        <v>144</v>
      </c>
      <c r="N19" s="94">
        <v>159</v>
      </c>
      <c r="O19" s="94">
        <v>10</v>
      </c>
      <c r="P19" s="94">
        <v>0</v>
      </c>
      <c r="Q19" s="94">
        <v>280</v>
      </c>
      <c r="R19" s="94">
        <v>4</v>
      </c>
      <c r="S19" s="94">
        <v>14</v>
      </c>
      <c r="T19" s="94">
        <v>0</v>
      </c>
      <c r="U19" s="94">
        <v>10</v>
      </c>
      <c r="V19" s="94">
        <v>0</v>
      </c>
      <c r="W19" s="94">
        <v>0</v>
      </c>
      <c r="X19" s="244">
        <v>9</v>
      </c>
    </row>
    <row r="20" spans="1:25" ht="30" customHeight="1" x14ac:dyDescent="0.2">
      <c r="A20" s="92"/>
      <c r="B20" s="247" t="s">
        <v>70</v>
      </c>
      <c r="C20" s="247"/>
      <c r="D20" s="247"/>
      <c r="E20" s="248"/>
      <c r="F20" s="27"/>
      <c r="G20" s="93"/>
      <c r="H20" s="23">
        <f t="shared" si="3"/>
        <v>565</v>
      </c>
      <c r="I20" s="1">
        <v>10</v>
      </c>
      <c r="J20" s="94">
        <v>0</v>
      </c>
      <c r="K20" s="94">
        <v>0</v>
      </c>
      <c r="L20" s="94">
        <v>106</v>
      </c>
      <c r="M20" s="94">
        <v>186</v>
      </c>
      <c r="N20" s="94">
        <v>87</v>
      </c>
      <c r="O20" s="94">
        <v>16</v>
      </c>
      <c r="P20" s="94">
        <v>0</v>
      </c>
      <c r="Q20" s="94">
        <v>93</v>
      </c>
      <c r="R20" s="94">
        <v>0</v>
      </c>
      <c r="S20" s="94">
        <v>1</v>
      </c>
      <c r="T20" s="94">
        <v>0</v>
      </c>
      <c r="U20" s="94">
        <v>32</v>
      </c>
      <c r="V20" s="94">
        <v>0</v>
      </c>
      <c r="W20" s="94">
        <v>0</v>
      </c>
      <c r="X20" s="244">
        <v>34</v>
      </c>
    </row>
    <row r="21" spans="1:25" ht="30" customHeight="1" thickBot="1" x14ac:dyDescent="0.2">
      <c r="A21" s="97"/>
      <c r="B21" s="249" t="s">
        <v>71</v>
      </c>
      <c r="C21" s="249"/>
      <c r="D21" s="249"/>
      <c r="E21" s="249"/>
      <c r="F21" s="98"/>
      <c r="G21" s="99"/>
      <c r="H21" s="20">
        <f t="shared" si="3"/>
        <v>1062</v>
      </c>
      <c r="I21" s="25">
        <v>12</v>
      </c>
      <c r="J21" s="24">
        <v>0</v>
      </c>
      <c r="K21" s="24">
        <v>17</v>
      </c>
      <c r="L21" s="24">
        <v>147</v>
      </c>
      <c r="M21" s="24">
        <v>569</v>
      </c>
      <c r="N21" s="24">
        <v>99</v>
      </c>
      <c r="O21" s="24">
        <v>16</v>
      </c>
      <c r="P21" s="24">
        <v>0</v>
      </c>
      <c r="Q21" s="24">
        <v>43</v>
      </c>
      <c r="R21" s="24">
        <v>0</v>
      </c>
      <c r="S21" s="24">
        <v>24</v>
      </c>
      <c r="T21" s="24">
        <v>0</v>
      </c>
      <c r="U21" s="24">
        <v>97</v>
      </c>
      <c r="V21" s="24">
        <v>6</v>
      </c>
      <c r="W21" s="24">
        <v>0</v>
      </c>
      <c r="X21" s="22">
        <v>32</v>
      </c>
    </row>
    <row r="22" spans="1:25" s="76" customFormat="1" ht="9.65" customHeight="1" x14ac:dyDescent="0.15">
      <c r="A22" s="257" t="s">
        <v>206</v>
      </c>
      <c r="B22" s="258"/>
      <c r="C22" s="258"/>
      <c r="D22" s="258"/>
      <c r="E22" s="258"/>
      <c r="F22" s="258"/>
      <c r="G22" s="259"/>
      <c r="H22" s="100"/>
      <c r="I22" s="101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3"/>
      <c r="Y22" s="91"/>
    </row>
    <row r="23" spans="1:25" s="76" customFormat="1" ht="54.65" customHeight="1" x14ac:dyDescent="0.15">
      <c r="A23" s="260"/>
      <c r="B23" s="261"/>
      <c r="C23" s="261"/>
      <c r="D23" s="261"/>
      <c r="E23" s="261"/>
      <c r="F23" s="261"/>
      <c r="G23" s="262"/>
      <c r="H23" s="143" t="s">
        <v>16</v>
      </c>
      <c r="I23" s="144" t="s">
        <v>15</v>
      </c>
      <c r="J23" s="145" t="s">
        <v>14</v>
      </c>
      <c r="K23" s="145" t="s">
        <v>13</v>
      </c>
      <c r="L23" s="145" t="s">
        <v>12</v>
      </c>
      <c r="M23" s="145" t="s">
        <v>11</v>
      </c>
      <c r="N23" s="145" t="s">
        <v>10</v>
      </c>
      <c r="O23" s="145" t="s">
        <v>9</v>
      </c>
      <c r="P23" s="145" t="s">
        <v>8</v>
      </c>
      <c r="Q23" s="145" t="s">
        <v>7</v>
      </c>
      <c r="R23" s="145" t="s">
        <v>6</v>
      </c>
      <c r="S23" s="146" t="s">
        <v>5</v>
      </c>
      <c r="T23" s="145" t="s">
        <v>4</v>
      </c>
      <c r="U23" s="145" t="s">
        <v>3</v>
      </c>
      <c r="V23" s="145" t="s">
        <v>2</v>
      </c>
      <c r="W23" s="145" t="s">
        <v>1</v>
      </c>
      <c r="X23" s="147" t="s">
        <v>0</v>
      </c>
      <c r="Y23" s="91"/>
    </row>
    <row r="24" spans="1:25" s="76" customFormat="1" ht="9.65" customHeight="1" thickBot="1" x14ac:dyDescent="0.2">
      <c r="A24" s="263"/>
      <c r="B24" s="264"/>
      <c r="C24" s="264"/>
      <c r="D24" s="264"/>
      <c r="E24" s="264"/>
      <c r="F24" s="264"/>
      <c r="G24" s="265"/>
      <c r="H24" s="104"/>
      <c r="I24" s="105"/>
      <c r="J24" s="106"/>
      <c r="K24" s="106"/>
      <c r="L24" s="106"/>
      <c r="M24" s="106"/>
      <c r="N24" s="106"/>
      <c r="O24" s="106"/>
      <c r="P24" s="106"/>
      <c r="Q24" s="106"/>
      <c r="R24" s="106"/>
      <c r="S24" s="107"/>
      <c r="T24" s="106"/>
      <c r="U24" s="106"/>
      <c r="V24" s="106"/>
      <c r="W24" s="106"/>
      <c r="X24" s="108"/>
      <c r="Y24" s="91"/>
    </row>
    <row r="25" spans="1:25" s="76" customFormat="1" ht="14.25" customHeight="1" x14ac:dyDescent="0.15">
      <c r="A25" s="86"/>
      <c r="B25" s="255"/>
      <c r="C25" s="256"/>
      <c r="D25" s="256"/>
      <c r="E25" s="256"/>
      <c r="F25" s="256"/>
      <c r="G25" s="87"/>
      <c r="H25" s="148" t="s">
        <v>17</v>
      </c>
      <c r="I25" s="149" t="s">
        <v>17</v>
      </c>
      <c r="J25" s="150" t="s">
        <v>17</v>
      </c>
      <c r="K25" s="150" t="s">
        <v>17</v>
      </c>
      <c r="L25" s="150" t="s">
        <v>17</v>
      </c>
      <c r="M25" s="150" t="s">
        <v>17</v>
      </c>
      <c r="N25" s="150" t="s">
        <v>17</v>
      </c>
      <c r="O25" s="150" t="s">
        <v>17</v>
      </c>
      <c r="P25" s="150" t="s">
        <v>17</v>
      </c>
      <c r="Q25" s="150" t="s">
        <v>17</v>
      </c>
      <c r="R25" s="150" t="s">
        <v>17</v>
      </c>
      <c r="S25" s="150" t="s">
        <v>17</v>
      </c>
      <c r="T25" s="150" t="s">
        <v>17</v>
      </c>
      <c r="U25" s="150" t="s">
        <v>17</v>
      </c>
      <c r="V25" s="150" t="s">
        <v>17</v>
      </c>
      <c r="W25" s="150" t="s">
        <v>17</v>
      </c>
      <c r="X25" s="151" t="s">
        <v>17</v>
      </c>
      <c r="Y25" s="91"/>
    </row>
    <row r="26" spans="1:25" ht="17.399999999999999" customHeight="1" x14ac:dyDescent="0.2">
      <c r="A26" s="92"/>
      <c r="B26" s="253" t="s">
        <v>26</v>
      </c>
      <c r="C26" s="253"/>
      <c r="D26" s="253"/>
      <c r="E26" s="254"/>
      <c r="F26" s="153" t="s">
        <v>19</v>
      </c>
      <c r="G26" s="93"/>
      <c r="H26" s="23">
        <f>SUM(I26:X26)</f>
        <v>5286</v>
      </c>
      <c r="I26" s="245">
        <v>1</v>
      </c>
      <c r="J26" s="94">
        <v>38</v>
      </c>
      <c r="K26" s="94">
        <v>107</v>
      </c>
      <c r="L26" s="94">
        <v>163</v>
      </c>
      <c r="M26" s="94">
        <v>3525</v>
      </c>
      <c r="N26" s="94">
        <v>0</v>
      </c>
      <c r="O26" s="94">
        <v>428</v>
      </c>
      <c r="P26" s="94">
        <v>72</v>
      </c>
      <c r="Q26" s="94">
        <v>67</v>
      </c>
      <c r="R26" s="94">
        <v>0</v>
      </c>
      <c r="S26" s="94">
        <v>20</v>
      </c>
      <c r="T26" s="94">
        <v>0</v>
      </c>
      <c r="U26" s="94">
        <v>2</v>
      </c>
      <c r="V26" s="94">
        <v>0</v>
      </c>
      <c r="W26" s="94">
        <v>0</v>
      </c>
      <c r="X26" s="96">
        <v>863</v>
      </c>
    </row>
    <row r="27" spans="1:25" ht="17.399999999999999" customHeight="1" x14ac:dyDescent="0.15">
      <c r="A27" s="92"/>
      <c r="B27" s="253" t="s">
        <v>55</v>
      </c>
      <c r="C27" s="253"/>
      <c r="D27" s="253"/>
      <c r="E27" s="253"/>
      <c r="F27" s="153" t="s">
        <v>18</v>
      </c>
      <c r="G27" s="93"/>
      <c r="H27" s="23">
        <f t="shared" ref="H27:H29" si="4">SUM(I27:X27)</f>
        <v>612</v>
      </c>
      <c r="I27" s="245">
        <v>1</v>
      </c>
      <c r="J27" s="94">
        <v>9</v>
      </c>
      <c r="K27" s="94">
        <v>17</v>
      </c>
      <c r="L27" s="94">
        <v>19</v>
      </c>
      <c r="M27" s="94">
        <v>237</v>
      </c>
      <c r="N27" s="94">
        <v>0</v>
      </c>
      <c r="O27" s="94">
        <v>120</v>
      </c>
      <c r="P27" s="94">
        <v>6</v>
      </c>
      <c r="Q27" s="94">
        <v>17</v>
      </c>
      <c r="R27" s="94">
        <v>0</v>
      </c>
      <c r="S27" s="94">
        <v>4</v>
      </c>
      <c r="T27" s="94">
        <v>0</v>
      </c>
      <c r="U27" s="94">
        <v>0</v>
      </c>
      <c r="V27" s="94">
        <v>0</v>
      </c>
      <c r="W27" s="94">
        <v>0</v>
      </c>
      <c r="X27" s="96">
        <v>182</v>
      </c>
    </row>
    <row r="28" spans="1:25" ht="17.399999999999999" customHeight="1" x14ac:dyDescent="0.2">
      <c r="A28" s="92"/>
      <c r="B28" s="253" t="s">
        <v>25</v>
      </c>
      <c r="C28" s="254"/>
      <c r="D28" s="254"/>
      <c r="E28" s="254"/>
      <c r="F28" s="153" t="s">
        <v>19</v>
      </c>
      <c r="G28" s="93"/>
      <c r="H28" s="23">
        <f t="shared" si="4"/>
        <v>2435</v>
      </c>
      <c r="I28" s="245">
        <v>21</v>
      </c>
      <c r="J28" s="94">
        <v>9</v>
      </c>
      <c r="K28" s="94">
        <v>255</v>
      </c>
      <c r="L28" s="94">
        <v>264</v>
      </c>
      <c r="M28" s="94">
        <v>1293</v>
      </c>
      <c r="N28" s="94">
        <v>0</v>
      </c>
      <c r="O28" s="94">
        <v>45</v>
      </c>
      <c r="P28" s="94">
        <v>61</v>
      </c>
      <c r="Q28" s="94">
        <v>38</v>
      </c>
      <c r="R28" s="94">
        <v>57</v>
      </c>
      <c r="S28" s="94">
        <v>173</v>
      </c>
      <c r="T28" s="94">
        <v>96</v>
      </c>
      <c r="U28" s="94">
        <v>0</v>
      </c>
      <c r="V28" s="94">
        <v>0</v>
      </c>
      <c r="W28" s="94">
        <v>0</v>
      </c>
      <c r="X28" s="96">
        <v>123</v>
      </c>
    </row>
    <row r="29" spans="1:25" ht="17.399999999999999" customHeight="1" x14ac:dyDescent="0.2">
      <c r="A29" s="92"/>
      <c r="B29" s="251" t="s">
        <v>72</v>
      </c>
      <c r="C29" s="252"/>
      <c r="D29" s="252"/>
      <c r="E29" s="252"/>
      <c r="F29" s="153" t="s">
        <v>20</v>
      </c>
      <c r="G29" s="93"/>
      <c r="H29" s="23">
        <f t="shared" si="4"/>
        <v>2435</v>
      </c>
      <c r="I29" s="245">
        <v>21</v>
      </c>
      <c r="J29" s="94">
        <v>9</v>
      </c>
      <c r="K29" s="94">
        <v>255</v>
      </c>
      <c r="L29" s="94">
        <v>264</v>
      </c>
      <c r="M29" s="94">
        <v>1293</v>
      </c>
      <c r="N29" s="94">
        <v>0</v>
      </c>
      <c r="O29" s="94">
        <v>45</v>
      </c>
      <c r="P29" s="94">
        <v>61</v>
      </c>
      <c r="Q29" s="94">
        <v>38</v>
      </c>
      <c r="R29" s="94">
        <v>57</v>
      </c>
      <c r="S29" s="94">
        <v>173</v>
      </c>
      <c r="T29" s="94">
        <v>96</v>
      </c>
      <c r="U29" s="94">
        <v>0</v>
      </c>
      <c r="V29" s="94">
        <v>0</v>
      </c>
      <c r="W29" s="94">
        <v>0</v>
      </c>
      <c r="X29" s="96">
        <v>123</v>
      </c>
    </row>
    <row r="30" spans="1:25" ht="17.399999999999999" customHeight="1" x14ac:dyDescent="0.2">
      <c r="A30" s="92"/>
      <c r="B30" s="253" t="s">
        <v>24</v>
      </c>
      <c r="C30" s="254"/>
      <c r="D30" s="254"/>
      <c r="E30" s="254"/>
      <c r="F30" s="153" t="s">
        <v>23</v>
      </c>
      <c r="G30" s="93"/>
      <c r="H30" s="23">
        <f>SUM(I30:X30)</f>
        <v>2332</v>
      </c>
      <c r="I30" s="95">
        <f>I32+I34+I36+I38+I40+I42+I44+I46+I48+I50+I52</f>
        <v>60</v>
      </c>
      <c r="J30" s="94">
        <f t="shared" ref="J30:X30" si="5">J32+J34+J36+J38+J40+J42+J44+J46+J48+J50+J52</f>
        <v>10</v>
      </c>
      <c r="K30" s="94">
        <f t="shared" si="5"/>
        <v>299</v>
      </c>
      <c r="L30" s="94">
        <f t="shared" si="5"/>
        <v>655</v>
      </c>
      <c r="M30" s="94">
        <f t="shared" si="5"/>
        <v>747</v>
      </c>
      <c r="N30" s="94">
        <f t="shared" si="5"/>
        <v>0</v>
      </c>
      <c r="O30" s="94">
        <f t="shared" si="5"/>
        <v>0</v>
      </c>
      <c r="P30" s="94">
        <f t="shared" si="5"/>
        <v>50</v>
      </c>
      <c r="Q30" s="94">
        <f t="shared" si="5"/>
        <v>13</v>
      </c>
      <c r="R30" s="94">
        <f t="shared" si="5"/>
        <v>80</v>
      </c>
      <c r="S30" s="94">
        <f t="shared" si="5"/>
        <v>186</v>
      </c>
      <c r="T30" s="94">
        <f t="shared" si="5"/>
        <v>114</v>
      </c>
      <c r="U30" s="94">
        <f t="shared" si="5"/>
        <v>0</v>
      </c>
      <c r="V30" s="94">
        <f t="shared" si="5"/>
        <v>0</v>
      </c>
      <c r="W30" s="94">
        <f t="shared" si="5"/>
        <v>0</v>
      </c>
      <c r="X30" s="96">
        <f t="shared" si="5"/>
        <v>118</v>
      </c>
    </row>
    <row r="31" spans="1:25" ht="17.399999999999999" customHeight="1" x14ac:dyDescent="0.2">
      <c r="A31" s="92"/>
      <c r="B31" s="251" t="s">
        <v>73</v>
      </c>
      <c r="C31" s="252"/>
      <c r="D31" s="252"/>
      <c r="E31" s="252"/>
      <c r="F31" s="153" t="s">
        <v>22</v>
      </c>
      <c r="G31" s="93"/>
      <c r="H31" s="23">
        <f t="shared" ref="H31:H53" si="6">SUM(I31:X31)</f>
        <v>2331</v>
      </c>
      <c r="I31" s="95">
        <f>I33+I35+I37+I39+I41+I43+I45+I47+I49+I51+I53</f>
        <v>60</v>
      </c>
      <c r="J31" s="94">
        <f>J33+J35+J37+J39+J41+J43+J45+J47+J49+J51+J53</f>
        <v>10</v>
      </c>
      <c r="K31" s="94">
        <f t="shared" ref="K31:X31" si="7">K33+K35+K37+K39+K41+K43+K45+K47+K49+K51+K53</f>
        <v>299</v>
      </c>
      <c r="L31" s="94">
        <f t="shared" si="7"/>
        <v>654</v>
      </c>
      <c r="M31" s="94">
        <f t="shared" si="7"/>
        <v>747</v>
      </c>
      <c r="N31" s="94">
        <f t="shared" si="7"/>
        <v>0</v>
      </c>
      <c r="O31" s="94">
        <f t="shared" si="7"/>
        <v>0</v>
      </c>
      <c r="P31" s="94">
        <f t="shared" si="7"/>
        <v>50</v>
      </c>
      <c r="Q31" s="94">
        <f t="shared" si="7"/>
        <v>13</v>
      </c>
      <c r="R31" s="94">
        <f t="shared" si="7"/>
        <v>80</v>
      </c>
      <c r="S31" s="94">
        <f t="shared" si="7"/>
        <v>186</v>
      </c>
      <c r="T31" s="94">
        <f t="shared" si="7"/>
        <v>114</v>
      </c>
      <c r="U31" s="94">
        <f t="shared" si="7"/>
        <v>0</v>
      </c>
      <c r="V31" s="94">
        <f t="shared" si="7"/>
        <v>0</v>
      </c>
      <c r="W31" s="94">
        <f t="shared" si="7"/>
        <v>0</v>
      </c>
      <c r="X31" s="96">
        <f t="shared" si="7"/>
        <v>118</v>
      </c>
    </row>
    <row r="32" spans="1:25" ht="17.399999999999999" customHeight="1" x14ac:dyDescent="0.2">
      <c r="A32" s="92"/>
      <c r="B32" s="253" t="s">
        <v>21</v>
      </c>
      <c r="C32" s="253"/>
      <c r="D32" s="253"/>
      <c r="E32" s="254"/>
      <c r="F32" s="153" t="s">
        <v>19</v>
      </c>
      <c r="G32" s="93"/>
      <c r="H32" s="23">
        <f t="shared" si="6"/>
        <v>78</v>
      </c>
      <c r="I32" s="245">
        <v>0</v>
      </c>
      <c r="J32" s="94">
        <v>2</v>
      </c>
      <c r="K32" s="94">
        <v>11</v>
      </c>
      <c r="L32" s="94">
        <v>28</v>
      </c>
      <c r="M32" s="94">
        <v>1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16</v>
      </c>
      <c r="T32" s="94">
        <v>14</v>
      </c>
      <c r="U32" s="94">
        <v>0</v>
      </c>
      <c r="V32" s="94">
        <v>0</v>
      </c>
      <c r="W32" s="94">
        <v>0</v>
      </c>
      <c r="X32" s="96">
        <v>6</v>
      </c>
    </row>
    <row r="33" spans="1:24" ht="17.399999999999999" customHeight="1" x14ac:dyDescent="0.2">
      <c r="A33" s="92"/>
      <c r="B33" s="247" t="s">
        <v>74</v>
      </c>
      <c r="C33" s="248"/>
      <c r="D33" s="248"/>
      <c r="E33" s="248"/>
      <c r="F33" s="153" t="s">
        <v>20</v>
      </c>
      <c r="G33" s="93"/>
      <c r="H33" s="23">
        <f t="shared" si="6"/>
        <v>78</v>
      </c>
      <c r="I33" s="245">
        <v>0</v>
      </c>
      <c r="J33" s="94">
        <v>2</v>
      </c>
      <c r="K33" s="94">
        <v>11</v>
      </c>
      <c r="L33" s="94">
        <v>28</v>
      </c>
      <c r="M33" s="94">
        <v>1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16</v>
      </c>
      <c r="T33" s="94">
        <v>14</v>
      </c>
      <c r="U33" s="94">
        <v>0</v>
      </c>
      <c r="V33" s="94">
        <v>0</v>
      </c>
      <c r="W33" s="94">
        <v>0</v>
      </c>
      <c r="X33" s="244">
        <v>6</v>
      </c>
    </row>
    <row r="34" spans="1:24" ht="17.399999999999999" customHeight="1" x14ac:dyDescent="0.2">
      <c r="A34" s="92"/>
      <c r="B34" s="247" t="s">
        <v>75</v>
      </c>
      <c r="C34" s="247"/>
      <c r="D34" s="247"/>
      <c r="E34" s="248"/>
      <c r="F34" s="153" t="s">
        <v>19</v>
      </c>
      <c r="G34" s="93"/>
      <c r="H34" s="23">
        <f t="shared" si="6"/>
        <v>273</v>
      </c>
      <c r="I34" s="245">
        <v>2</v>
      </c>
      <c r="J34" s="94">
        <v>1</v>
      </c>
      <c r="K34" s="94">
        <v>37</v>
      </c>
      <c r="L34" s="94">
        <v>47</v>
      </c>
      <c r="M34" s="94">
        <v>75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56</v>
      </c>
      <c r="T34" s="94">
        <v>49</v>
      </c>
      <c r="U34" s="94">
        <v>0</v>
      </c>
      <c r="V34" s="94">
        <v>0</v>
      </c>
      <c r="W34" s="94">
        <v>0</v>
      </c>
      <c r="X34" s="244">
        <v>6</v>
      </c>
    </row>
    <row r="35" spans="1:24" ht="17.399999999999999" customHeight="1" x14ac:dyDescent="0.2">
      <c r="A35" s="92"/>
      <c r="B35" s="247" t="s">
        <v>77</v>
      </c>
      <c r="C35" s="247"/>
      <c r="D35" s="247"/>
      <c r="E35" s="248"/>
      <c r="F35" s="153" t="s">
        <v>18</v>
      </c>
      <c r="G35" s="93"/>
      <c r="H35" s="23">
        <f t="shared" si="6"/>
        <v>273</v>
      </c>
      <c r="I35" s="245">
        <v>2</v>
      </c>
      <c r="J35" s="94">
        <v>1</v>
      </c>
      <c r="K35" s="94">
        <v>37</v>
      </c>
      <c r="L35" s="94">
        <v>47</v>
      </c>
      <c r="M35" s="94">
        <v>75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56</v>
      </c>
      <c r="T35" s="94">
        <v>49</v>
      </c>
      <c r="U35" s="94">
        <v>0</v>
      </c>
      <c r="V35" s="94">
        <v>0</v>
      </c>
      <c r="W35" s="94">
        <v>0</v>
      </c>
      <c r="X35" s="244">
        <v>6</v>
      </c>
    </row>
    <row r="36" spans="1:24" ht="17.399999999999999" customHeight="1" x14ac:dyDescent="0.2">
      <c r="A36" s="92"/>
      <c r="B36" s="247" t="s">
        <v>78</v>
      </c>
      <c r="C36" s="247"/>
      <c r="D36" s="247"/>
      <c r="E36" s="248"/>
      <c r="F36" s="153" t="s">
        <v>19</v>
      </c>
      <c r="G36" s="93"/>
      <c r="H36" s="23">
        <f t="shared" si="6"/>
        <v>422</v>
      </c>
      <c r="I36" s="245">
        <v>6</v>
      </c>
      <c r="J36" s="94">
        <v>0</v>
      </c>
      <c r="K36" s="94">
        <v>31</v>
      </c>
      <c r="L36" s="94">
        <v>110</v>
      </c>
      <c r="M36" s="94">
        <v>186</v>
      </c>
      <c r="N36" s="94">
        <v>0</v>
      </c>
      <c r="O36" s="94">
        <v>0</v>
      </c>
      <c r="P36" s="94">
        <v>0</v>
      </c>
      <c r="Q36" s="94">
        <v>4</v>
      </c>
      <c r="R36" s="94">
        <v>1</v>
      </c>
      <c r="S36" s="94">
        <v>55</v>
      </c>
      <c r="T36" s="94">
        <v>21</v>
      </c>
      <c r="U36" s="94">
        <v>0</v>
      </c>
      <c r="V36" s="94">
        <v>0</v>
      </c>
      <c r="W36" s="94">
        <v>0</v>
      </c>
      <c r="X36" s="244">
        <v>8</v>
      </c>
    </row>
    <row r="37" spans="1:24" ht="17.399999999999999" customHeight="1" x14ac:dyDescent="0.2">
      <c r="A37" s="92"/>
      <c r="B37" s="247" t="s">
        <v>76</v>
      </c>
      <c r="C37" s="247"/>
      <c r="D37" s="247"/>
      <c r="E37" s="248"/>
      <c r="F37" s="153" t="s">
        <v>18</v>
      </c>
      <c r="G37" s="93"/>
      <c r="H37" s="23">
        <f t="shared" si="6"/>
        <v>422</v>
      </c>
      <c r="I37" s="245">
        <v>6</v>
      </c>
      <c r="J37" s="94">
        <v>0</v>
      </c>
      <c r="K37" s="94">
        <v>31</v>
      </c>
      <c r="L37" s="94">
        <v>110</v>
      </c>
      <c r="M37" s="94">
        <v>186</v>
      </c>
      <c r="N37" s="94">
        <v>0</v>
      </c>
      <c r="O37" s="94">
        <v>0</v>
      </c>
      <c r="P37" s="94">
        <v>0</v>
      </c>
      <c r="Q37" s="94">
        <v>4</v>
      </c>
      <c r="R37" s="94">
        <v>1</v>
      </c>
      <c r="S37" s="94">
        <v>55</v>
      </c>
      <c r="T37" s="94">
        <v>21</v>
      </c>
      <c r="U37" s="94">
        <v>0</v>
      </c>
      <c r="V37" s="94">
        <v>0</v>
      </c>
      <c r="W37" s="94">
        <v>0</v>
      </c>
      <c r="X37" s="244">
        <v>8</v>
      </c>
    </row>
    <row r="38" spans="1:24" ht="17.399999999999999" customHeight="1" x14ac:dyDescent="0.2">
      <c r="A38" s="92"/>
      <c r="B38" s="247" t="s">
        <v>79</v>
      </c>
      <c r="C38" s="247"/>
      <c r="D38" s="247"/>
      <c r="E38" s="248"/>
      <c r="F38" s="153" t="s">
        <v>19</v>
      </c>
      <c r="G38" s="93"/>
      <c r="H38" s="23">
        <f t="shared" si="6"/>
        <v>122</v>
      </c>
      <c r="I38" s="245">
        <v>10</v>
      </c>
      <c r="J38" s="94">
        <v>0</v>
      </c>
      <c r="K38" s="94">
        <v>5</v>
      </c>
      <c r="L38" s="94">
        <v>46</v>
      </c>
      <c r="M38" s="94">
        <v>19</v>
      </c>
      <c r="N38" s="94">
        <v>0</v>
      </c>
      <c r="O38" s="94">
        <v>0</v>
      </c>
      <c r="P38" s="94">
        <v>0</v>
      </c>
      <c r="Q38" s="94">
        <v>2</v>
      </c>
      <c r="R38" s="94">
        <v>21</v>
      </c>
      <c r="S38" s="94">
        <v>11</v>
      </c>
      <c r="T38" s="94">
        <v>2</v>
      </c>
      <c r="U38" s="94">
        <v>0</v>
      </c>
      <c r="V38" s="94">
        <v>0</v>
      </c>
      <c r="W38" s="94">
        <v>0</v>
      </c>
      <c r="X38" s="244">
        <v>6</v>
      </c>
    </row>
    <row r="39" spans="1:24" ht="17.399999999999999" customHeight="1" x14ac:dyDescent="0.2">
      <c r="A39" s="92"/>
      <c r="B39" s="247" t="s">
        <v>76</v>
      </c>
      <c r="C39" s="247"/>
      <c r="D39" s="247"/>
      <c r="E39" s="248"/>
      <c r="F39" s="153" t="s">
        <v>18</v>
      </c>
      <c r="G39" s="93"/>
      <c r="H39" s="23">
        <f t="shared" si="6"/>
        <v>122</v>
      </c>
      <c r="I39" s="245">
        <v>10</v>
      </c>
      <c r="J39" s="94">
        <v>0</v>
      </c>
      <c r="K39" s="94">
        <v>5</v>
      </c>
      <c r="L39" s="94">
        <v>46</v>
      </c>
      <c r="M39" s="94">
        <v>19</v>
      </c>
      <c r="N39" s="94">
        <v>0</v>
      </c>
      <c r="O39" s="94">
        <v>0</v>
      </c>
      <c r="P39" s="94">
        <v>0</v>
      </c>
      <c r="Q39" s="94">
        <v>2</v>
      </c>
      <c r="R39" s="94">
        <v>21</v>
      </c>
      <c r="S39" s="94">
        <v>11</v>
      </c>
      <c r="T39" s="94">
        <v>2</v>
      </c>
      <c r="U39" s="94">
        <v>0</v>
      </c>
      <c r="V39" s="94">
        <v>0</v>
      </c>
      <c r="W39" s="94">
        <v>0</v>
      </c>
      <c r="X39" s="244">
        <v>6</v>
      </c>
    </row>
    <row r="40" spans="1:24" ht="17.399999999999999" customHeight="1" x14ac:dyDescent="0.2">
      <c r="A40" s="92"/>
      <c r="B40" s="247" t="s">
        <v>80</v>
      </c>
      <c r="C40" s="247"/>
      <c r="D40" s="247"/>
      <c r="E40" s="248"/>
      <c r="F40" s="153" t="s">
        <v>19</v>
      </c>
      <c r="G40" s="93"/>
      <c r="H40" s="23">
        <f t="shared" si="6"/>
        <v>146</v>
      </c>
      <c r="I40" s="245">
        <v>5</v>
      </c>
      <c r="J40" s="94">
        <v>0</v>
      </c>
      <c r="K40" s="94">
        <v>7</v>
      </c>
      <c r="L40" s="94">
        <v>50</v>
      </c>
      <c r="M40" s="94">
        <v>36</v>
      </c>
      <c r="N40" s="94">
        <v>0</v>
      </c>
      <c r="O40" s="94">
        <v>0</v>
      </c>
      <c r="P40" s="94">
        <v>0</v>
      </c>
      <c r="Q40" s="94">
        <v>0</v>
      </c>
      <c r="R40" s="94">
        <v>36</v>
      </c>
      <c r="S40" s="94">
        <v>4</v>
      </c>
      <c r="T40" s="94">
        <v>2</v>
      </c>
      <c r="U40" s="94">
        <v>0</v>
      </c>
      <c r="V40" s="94">
        <v>0</v>
      </c>
      <c r="W40" s="94">
        <v>0</v>
      </c>
      <c r="X40" s="244">
        <v>6</v>
      </c>
    </row>
    <row r="41" spans="1:24" ht="17.399999999999999" customHeight="1" x14ac:dyDescent="0.2">
      <c r="A41" s="92"/>
      <c r="B41" s="247" t="s">
        <v>76</v>
      </c>
      <c r="C41" s="247"/>
      <c r="D41" s="247"/>
      <c r="E41" s="248"/>
      <c r="F41" s="153" t="s">
        <v>18</v>
      </c>
      <c r="G41" s="93"/>
      <c r="H41" s="23">
        <f t="shared" si="6"/>
        <v>146</v>
      </c>
      <c r="I41" s="245">
        <v>5</v>
      </c>
      <c r="J41" s="94">
        <v>0</v>
      </c>
      <c r="K41" s="94">
        <v>7</v>
      </c>
      <c r="L41" s="94">
        <v>50</v>
      </c>
      <c r="M41" s="94">
        <v>36</v>
      </c>
      <c r="N41" s="94">
        <v>0</v>
      </c>
      <c r="O41" s="94">
        <v>0</v>
      </c>
      <c r="P41" s="94">
        <v>0</v>
      </c>
      <c r="Q41" s="94">
        <v>0</v>
      </c>
      <c r="R41" s="94">
        <v>36</v>
      </c>
      <c r="S41" s="94">
        <v>4</v>
      </c>
      <c r="T41" s="94">
        <v>2</v>
      </c>
      <c r="U41" s="94">
        <v>0</v>
      </c>
      <c r="V41" s="94">
        <v>0</v>
      </c>
      <c r="W41" s="94">
        <v>0</v>
      </c>
      <c r="X41" s="244">
        <v>6</v>
      </c>
    </row>
    <row r="42" spans="1:24" ht="17.399999999999999" customHeight="1" x14ac:dyDescent="0.2">
      <c r="A42" s="92"/>
      <c r="B42" s="247" t="s">
        <v>81</v>
      </c>
      <c r="C42" s="247"/>
      <c r="D42" s="247"/>
      <c r="E42" s="248"/>
      <c r="F42" s="153" t="s">
        <v>19</v>
      </c>
      <c r="G42" s="93"/>
      <c r="H42" s="23">
        <f t="shared" si="6"/>
        <v>92</v>
      </c>
      <c r="I42" s="245">
        <v>9</v>
      </c>
      <c r="J42" s="94">
        <v>0</v>
      </c>
      <c r="K42" s="94">
        <v>3</v>
      </c>
      <c r="L42" s="94">
        <v>24</v>
      </c>
      <c r="M42" s="94">
        <v>0</v>
      </c>
      <c r="N42" s="94">
        <v>0</v>
      </c>
      <c r="O42" s="94">
        <v>0</v>
      </c>
      <c r="P42" s="94">
        <v>0</v>
      </c>
      <c r="Q42" s="94">
        <v>0</v>
      </c>
      <c r="R42" s="94">
        <v>22</v>
      </c>
      <c r="S42" s="94">
        <v>13</v>
      </c>
      <c r="T42" s="94">
        <v>0</v>
      </c>
      <c r="U42" s="94">
        <v>0</v>
      </c>
      <c r="V42" s="94">
        <v>0</v>
      </c>
      <c r="W42" s="94">
        <v>0</v>
      </c>
      <c r="X42" s="244">
        <v>21</v>
      </c>
    </row>
    <row r="43" spans="1:24" ht="17.399999999999999" customHeight="1" x14ac:dyDescent="0.2">
      <c r="A43" s="92"/>
      <c r="B43" s="247" t="s">
        <v>76</v>
      </c>
      <c r="C43" s="247"/>
      <c r="D43" s="247"/>
      <c r="E43" s="248"/>
      <c r="F43" s="153" t="s">
        <v>18</v>
      </c>
      <c r="G43" s="93"/>
      <c r="H43" s="23">
        <f t="shared" si="6"/>
        <v>92</v>
      </c>
      <c r="I43" s="245">
        <v>9</v>
      </c>
      <c r="J43" s="94">
        <v>0</v>
      </c>
      <c r="K43" s="94">
        <v>3</v>
      </c>
      <c r="L43" s="94">
        <v>24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22</v>
      </c>
      <c r="S43" s="94">
        <v>13</v>
      </c>
      <c r="T43" s="94">
        <v>0</v>
      </c>
      <c r="U43" s="94">
        <v>0</v>
      </c>
      <c r="V43" s="94">
        <v>0</v>
      </c>
      <c r="W43" s="94">
        <v>0</v>
      </c>
      <c r="X43" s="244">
        <v>21</v>
      </c>
    </row>
    <row r="44" spans="1:24" ht="17.399999999999999" customHeight="1" x14ac:dyDescent="0.2">
      <c r="A44" s="92"/>
      <c r="B44" s="247" t="s">
        <v>82</v>
      </c>
      <c r="C44" s="247"/>
      <c r="D44" s="247"/>
      <c r="E44" s="248"/>
      <c r="F44" s="153" t="s">
        <v>19</v>
      </c>
      <c r="G44" s="93"/>
      <c r="H44" s="23">
        <f t="shared" si="6"/>
        <v>379</v>
      </c>
      <c r="I44" s="245">
        <v>18</v>
      </c>
      <c r="J44" s="94">
        <v>0</v>
      </c>
      <c r="K44" s="94">
        <v>68</v>
      </c>
      <c r="L44" s="94">
        <v>143</v>
      </c>
      <c r="M44" s="94">
        <v>84</v>
      </c>
      <c r="N44" s="94">
        <v>0</v>
      </c>
      <c r="O44" s="94">
        <v>0</v>
      </c>
      <c r="P44" s="94">
        <v>44</v>
      </c>
      <c r="Q44" s="94">
        <v>2</v>
      </c>
      <c r="R44" s="94">
        <v>0</v>
      </c>
      <c r="S44" s="94">
        <v>10</v>
      </c>
      <c r="T44" s="94">
        <v>2</v>
      </c>
      <c r="U44" s="94">
        <v>0</v>
      </c>
      <c r="V44" s="94">
        <v>0</v>
      </c>
      <c r="W44" s="94">
        <v>0</v>
      </c>
      <c r="X44" s="244">
        <v>8</v>
      </c>
    </row>
    <row r="45" spans="1:24" ht="17.399999999999999" customHeight="1" x14ac:dyDescent="0.2">
      <c r="A45" s="92"/>
      <c r="B45" s="247" t="s">
        <v>76</v>
      </c>
      <c r="C45" s="247"/>
      <c r="D45" s="247"/>
      <c r="E45" s="248"/>
      <c r="F45" s="153" t="s">
        <v>18</v>
      </c>
      <c r="G45" s="93"/>
      <c r="H45" s="23">
        <f t="shared" si="6"/>
        <v>379</v>
      </c>
      <c r="I45" s="245">
        <v>18</v>
      </c>
      <c r="J45" s="94">
        <v>0</v>
      </c>
      <c r="K45" s="94">
        <v>68</v>
      </c>
      <c r="L45" s="94">
        <v>143</v>
      </c>
      <c r="M45" s="94">
        <v>84</v>
      </c>
      <c r="N45" s="94">
        <v>0</v>
      </c>
      <c r="O45" s="94">
        <v>0</v>
      </c>
      <c r="P45" s="94">
        <v>44</v>
      </c>
      <c r="Q45" s="94">
        <v>2</v>
      </c>
      <c r="R45" s="94">
        <v>0</v>
      </c>
      <c r="S45" s="94">
        <v>10</v>
      </c>
      <c r="T45" s="94">
        <v>2</v>
      </c>
      <c r="U45" s="94">
        <v>0</v>
      </c>
      <c r="V45" s="94">
        <v>0</v>
      </c>
      <c r="W45" s="94">
        <v>0</v>
      </c>
      <c r="X45" s="244">
        <v>8</v>
      </c>
    </row>
    <row r="46" spans="1:24" ht="17.399999999999999" customHeight="1" x14ac:dyDescent="0.2">
      <c r="A46" s="92"/>
      <c r="B46" s="247" t="s">
        <v>83</v>
      </c>
      <c r="C46" s="247"/>
      <c r="D46" s="247"/>
      <c r="E46" s="248"/>
      <c r="F46" s="153" t="s">
        <v>19</v>
      </c>
      <c r="G46" s="93"/>
      <c r="H46" s="23">
        <f t="shared" si="6"/>
        <v>252</v>
      </c>
      <c r="I46" s="245">
        <v>2</v>
      </c>
      <c r="J46" s="94">
        <v>0</v>
      </c>
      <c r="K46" s="94">
        <v>18</v>
      </c>
      <c r="L46" s="94">
        <v>50</v>
      </c>
      <c r="M46" s="94">
        <v>172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4</v>
      </c>
      <c r="U46" s="94">
        <v>0</v>
      </c>
      <c r="V46" s="94">
        <v>0</v>
      </c>
      <c r="W46" s="94">
        <v>0</v>
      </c>
      <c r="X46" s="244">
        <v>6</v>
      </c>
    </row>
    <row r="47" spans="1:24" ht="17.399999999999999" customHeight="1" x14ac:dyDescent="0.2">
      <c r="A47" s="92"/>
      <c r="B47" s="247" t="s">
        <v>77</v>
      </c>
      <c r="C47" s="247"/>
      <c r="D47" s="247"/>
      <c r="E47" s="248"/>
      <c r="F47" s="153" t="s">
        <v>18</v>
      </c>
      <c r="G47" s="93"/>
      <c r="H47" s="23">
        <f t="shared" si="6"/>
        <v>252</v>
      </c>
      <c r="I47" s="245">
        <v>2</v>
      </c>
      <c r="J47" s="94">
        <v>0</v>
      </c>
      <c r="K47" s="94">
        <v>18</v>
      </c>
      <c r="L47" s="94">
        <v>50</v>
      </c>
      <c r="M47" s="94">
        <v>172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4</v>
      </c>
      <c r="U47" s="94">
        <v>0</v>
      </c>
      <c r="V47" s="94">
        <v>0</v>
      </c>
      <c r="W47" s="94">
        <v>0</v>
      </c>
      <c r="X47" s="244">
        <v>6</v>
      </c>
    </row>
    <row r="48" spans="1:24" ht="17.399999999999999" customHeight="1" x14ac:dyDescent="0.2">
      <c r="A48" s="92"/>
      <c r="B48" s="247" t="s">
        <v>84</v>
      </c>
      <c r="C48" s="247"/>
      <c r="D48" s="247"/>
      <c r="E48" s="248"/>
      <c r="F48" s="153" t="s">
        <v>19</v>
      </c>
      <c r="G48" s="93"/>
      <c r="H48" s="23">
        <f t="shared" si="6"/>
        <v>112</v>
      </c>
      <c r="I48" s="245">
        <v>0</v>
      </c>
      <c r="J48" s="94">
        <v>0</v>
      </c>
      <c r="K48" s="94">
        <v>15</v>
      </c>
      <c r="L48" s="94">
        <v>28</v>
      </c>
      <c r="M48" s="94">
        <v>50</v>
      </c>
      <c r="N48" s="94">
        <v>0</v>
      </c>
      <c r="O48" s="94">
        <v>0</v>
      </c>
      <c r="P48" s="94">
        <v>0</v>
      </c>
      <c r="Q48" s="94">
        <v>5</v>
      </c>
      <c r="R48" s="94">
        <v>0</v>
      </c>
      <c r="S48" s="94">
        <v>0</v>
      </c>
      <c r="T48" s="94">
        <v>8</v>
      </c>
      <c r="U48" s="94">
        <v>0</v>
      </c>
      <c r="V48" s="94">
        <v>0</v>
      </c>
      <c r="W48" s="94">
        <v>0</v>
      </c>
      <c r="X48" s="244">
        <v>6</v>
      </c>
    </row>
    <row r="49" spans="1:24" ht="17.399999999999999" customHeight="1" x14ac:dyDescent="0.2">
      <c r="A49" s="92"/>
      <c r="B49" s="247" t="s">
        <v>77</v>
      </c>
      <c r="C49" s="247"/>
      <c r="D49" s="247"/>
      <c r="E49" s="248"/>
      <c r="F49" s="153" t="s">
        <v>18</v>
      </c>
      <c r="G49" s="93"/>
      <c r="H49" s="23">
        <f t="shared" si="6"/>
        <v>112</v>
      </c>
      <c r="I49" s="245">
        <v>0</v>
      </c>
      <c r="J49" s="94">
        <v>0</v>
      </c>
      <c r="K49" s="94">
        <v>15</v>
      </c>
      <c r="L49" s="94">
        <v>28</v>
      </c>
      <c r="M49" s="94">
        <v>50</v>
      </c>
      <c r="N49" s="94">
        <v>0</v>
      </c>
      <c r="O49" s="94">
        <v>0</v>
      </c>
      <c r="P49" s="94">
        <v>0</v>
      </c>
      <c r="Q49" s="94">
        <v>5</v>
      </c>
      <c r="R49" s="94">
        <v>0</v>
      </c>
      <c r="S49" s="94">
        <v>0</v>
      </c>
      <c r="T49" s="94">
        <v>8</v>
      </c>
      <c r="U49" s="94">
        <v>0</v>
      </c>
      <c r="V49" s="94">
        <v>0</v>
      </c>
      <c r="W49" s="94">
        <v>0</v>
      </c>
      <c r="X49" s="244">
        <v>6</v>
      </c>
    </row>
    <row r="50" spans="1:24" ht="17.399999999999999" customHeight="1" x14ac:dyDescent="0.2">
      <c r="A50" s="92"/>
      <c r="B50" s="247" t="s">
        <v>85</v>
      </c>
      <c r="C50" s="247"/>
      <c r="D50" s="247"/>
      <c r="E50" s="248"/>
      <c r="F50" s="153" t="s">
        <v>19</v>
      </c>
      <c r="G50" s="93"/>
      <c r="H50" s="23">
        <f t="shared" si="6"/>
        <v>207</v>
      </c>
      <c r="I50" s="245">
        <v>4</v>
      </c>
      <c r="J50" s="94">
        <v>7</v>
      </c>
      <c r="K50" s="94">
        <v>46</v>
      </c>
      <c r="L50" s="94">
        <v>59</v>
      </c>
      <c r="M50" s="94">
        <v>56</v>
      </c>
      <c r="N50" s="94">
        <v>0</v>
      </c>
      <c r="O50" s="94">
        <v>0</v>
      </c>
      <c r="P50" s="94">
        <v>6</v>
      </c>
      <c r="Q50" s="94">
        <v>0</v>
      </c>
      <c r="R50" s="94">
        <v>0</v>
      </c>
      <c r="S50" s="94">
        <v>0</v>
      </c>
      <c r="T50" s="94">
        <v>12</v>
      </c>
      <c r="U50" s="94">
        <v>0</v>
      </c>
      <c r="V50" s="94">
        <v>0</v>
      </c>
      <c r="W50" s="94">
        <v>0</v>
      </c>
      <c r="X50" s="244">
        <v>17</v>
      </c>
    </row>
    <row r="51" spans="1:24" ht="17.399999999999999" customHeight="1" x14ac:dyDescent="0.2">
      <c r="A51" s="92"/>
      <c r="B51" s="247" t="s">
        <v>77</v>
      </c>
      <c r="C51" s="247"/>
      <c r="D51" s="247"/>
      <c r="E51" s="248"/>
      <c r="F51" s="153" t="s">
        <v>18</v>
      </c>
      <c r="G51" s="93"/>
      <c r="H51" s="23">
        <f t="shared" si="6"/>
        <v>207</v>
      </c>
      <c r="I51" s="245">
        <v>4</v>
      </c>
      <c r="J51" s="94">
        <v>7</v>
      </c>
      <c r="K51" s="94">
        <v>46</v>
      </c>
      <c r="L51" s="94">
        <v>59</v>
      </c>
      <c r="M51" s="94">
        <v>56</v>
      </c>
      <c r="N51" s="94">
        <v>0</v>
      </c>
      <c r="O51" s="94">
        <v>0</v>
      </c>
      <c r="P51" s="94">
        <v>6</v>
      </c>
      <c r="Q51" s="94">
        <v>0</v>
      </c>
      <c r="R51" s="94">
        <v>0</v>
      </c>
      <c r="S51" s="94">
        <v>0</v>
      </c>
      <c r="T51" s="94">
        <v>12</v>
      </c>
      <c r="U51" s="94">
        <v>0</v>
      </c>
      <c r="V51" s="94">
        <v>0</v>
      </c>
      <c r="W51" s="94">
        <v>0</v>
      </c>
      <c r="X51" s="244">
        <v>17</v>
      </c>
    </row>
    <row r="52" spans="1:24" ht="17.399999999999999" customHeight="1" x14ac:dyDescent="0.2">
      <c r="A52" s="92"/>
      <c r="B52" s="247" t="s">
        <v>86</v>
      </c>
      <c r="C52" s="247"/>
      <c r="D52" s="247"/>
      <c r="E52" s="248"/>
      <c r="F52" s="153" t="s">
        <v>19</v>
      </c>
      <c r="G52" s="93"/>
      <c r="H52" s="23">
        <f t="shared" si="6"/>
        <v>249</v>
      </c>
      <c r="I52" s="245">
        <v>4</v>
      </c>
      <c r="J52" s="94">
        <v>0</v>
      </c>
      <c r="K52" s="94">
        <v>58</v>
      </c>
      <c r="L52" s="94">
        <v>70</v>
      </c>
      <c r="M52" s="94">
        <v>68</v>
      </c>
      <c r="N52" s="94">
        <v>0</v>
      </c>
      <c r="O52" s="94">
        <v>0</v>
      </c>
      <c r="P52" s="94">
        <v>0</v>
      </c>
      <c r="Q52" s="94">
        <v>0</v>
      </c>
      <c r="R52" s="94">
        <v>0</v>
      </c>
      <c r="S52" s="94">
        <v>21</v>
      </c>
      <c r="T52" s="94">
        <v>0</v>
      </c>
      <c r="U52" s="94">
        <v>0</v>
      </c>
      <c r="V52" s="94">
        <v>0</v>
      </c>
      <c r="W52" s="94">
        <v>0</v>
      </c>
      <c r="X52" s="244">
        <v>28</v>
      </c>
    </row>
    <row r="53" spans="1:24" ht="17.399999999999999" customHeight="1" thickBot="1" x14ac:dyDescent="0.25">
      <c r="A53" s="97"/>
      <c r="B53" s="249" t="s">
        <v>77</v>
      </c>
      <c r="C53" s="249"/>
      <c r="D53" s="249"/>
      <c r="E53" s="250"/>
      <c r="F53" s="152" t="s">
        <v>18</v>
      </c>
      <c r="G53" s="99"/>
      <c r="H53" s="20">
        <f t="shared" si="6"/>
        <v>248</v>
      </c>
      <c r="I53" s="21">
        <v>4</v>
      </c>
      <c r="J53" s="24">
        <v>0</v>
      </c>
      <c r="K53" s="24">
        <v>58</v>
      </c>
      <c r="L53" s="24">
        <v>69</v>
      </c>
      <c r="M53" s="24">
        <v>68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21</v>
      </c>
      <c r="T53" s="24">
        <v>0</v>
      </c>
      <c r="U53" s="24">
        <v>0</v>
      </c>
      <c r="V53" s="24">
        <v>0</v>
      </c>
      <c r="W53" s="24">
        <v>0</v>
      </c>
      <c r="X53" s="22">
        <v>28</v>
      </c>
    </row>
    <row r="54" spans="1:24" ht="8.25" customHeight="1" x14ac:dyDescent="0.15">
      <c r="A54" s="109"/>
      <c r="B54" s="29"/>
      <c r="C54" s="110"/>
      <c r="D54" s="110"/>
      <c r="E54" s="110"/>
      <c r="F54" s="29"/>
      <c r="G54" s="11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15"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</row>
    <row r="56" spans="1:24" ht="23.15" customHeight="1" x14ac:dyDescent="0.15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5" x14ac:dyDescent="0.2">
      <c r="A57" s="109"/>
      <c r="B57" s="27"/>
      <c r="C57" s="27"/>
      <c r="D57" s="27"/>
      <c r="E57" s="28"/>
      <c r="F57" s="28"/>
      <c r="G57" s="113"/>
    </row>
  </sheetData>
  <mergeCells count="48">
    <mergeCell ref="B2:F2"/>
    <mergeCell ref="B6:F6"/>
    <mergeCell ref="B7:F7"/>
    <mergeCell ref="B8:E8"/>
    <mergeCell ref="A3:G5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5:F25"/>
    <mergeCell ref="A22:G24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51:E51"/>
    <mergeCell ref="B52:E52"/>
    <mergeCell ref="B53:E53"/>
    <mergeCell ref="B46:E46"/>
    <mergeCell ref="B47:E47"/>
    <mergeCell ref="B48:E48"/>
    <mergeCell ref="B49:E49"/>
    <mergeCell ref="B50:E50"/>
  </mergeCells>
  <phoneticPr fontId="1"/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headerFooter alignWithMargins="0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0"/>
  <sheetViews>
    <sheetView tabSelected="1" view="pageBreakPreview" zoomScaleNormal="100" zoomScaleSheetLayoutView="100" workbookViewId="0">
      <pane xSplit="8" ySplit="5" topLeftCell="I11" activePane="bottomRight" state="frozen"/>
      <selection activeCell="T10" sqref="T10"/>
      <selection pane="topRight" activeCell="T10" sqref="T10"/>
      <selection pane="bottomLeft" activeCell="T10" sqref="T10"/>
      <selection pane="bottomRight" activeCell="T10" sqref="T10"/>
    </sheetView>
  </sheetViews>
  <sheetFormatPr defaultColWidth="9" defaultRowHeight="9.5" x14ac:dyDescent="0.15"/>
  <cols>
    <col min="1" max="1" width="1.453125" style="116" customWidth="1"/>
    <col min="2" max="2" width="8.08984375" style="116" customWidth="1"/>
    <col min="3" max="3" width="1.453125" style="116" customWidth="1"/>
    <col min="4" max="4" width="10.81640625" style="116" customWidth="1"/>
    <col min="5" max="5" width="1.453125" style="116" customWidth="1"/>
    <col min="6" max="6" width="7.6328125" style="116" customWidth="1"/>
    <col min="7" max="7" width="1.453125" style="116" customWidth="1"/>
    <col min="8" max="8" width="8.1796875" style="124" bestFit="1" customWidth="1"/>
    <col min="9" max="9" width="6.6328125" style="125" customWidth="1"/>
    <col min="10" max="23" width="5.6328125" style="125" customWidth="1"/>
    <col min="24" max="24" width="7" style="125" customWidth="1"/>
    <col min="25" max="16384" width="9" style="117"/>
  </cols>
  <sheetData>
    <row r="1" spans="1:24" s="116" customFormat="1" ht="29.25" hidden="1" customHeight="1" x14ac:dyDescent="0.15">
      <c r="A1" s="114"/>
      <c r="B1" s="114"/>
      <c r="C1" s="114"/>
      <c r="D1" s="114"/>
      <c r="E1" s="114"/>
      <c r="F1" s="114"/>
      <c r="G1" s="114"/>
      <c r="H1" s="115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s="116" customFormat="1" ht="20.25" customHeight="1" thickBot="1" x14ac:dyDescent="0.2">
      <c r="A2" s="114"/>
      <c r="B2" s="285" t="s">
        <v>230</v>
      </c>
      <c r="C2" s="285"/>
      <c r="D2" s="285"/>
      <c r="E2" s="285"/>
      <c r="F2" s="285"/>
      <c r="G2" s="114"/>
      <c r="H2" s="115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16" customFormat="1" ht="10" customHeight="1" x14ac:dyDescent="0.15">
      <c r="A3" s="274" t="s">
        <v>207</v>
      </c>
      <c r="B3" s="275"/>
      <c r="C3" s="275"/>
      <c r="D3" s="275"/>
      <c r="E3" s="275"/>
      <c r="F3" s="275"/>
      <c r="G3" s="276"/>
      <c r="H3" s="171"/>
      <c r="I3" s="172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</row>
    <row r="4" spans="1:24" s="116" customFormat="1" ht="55" customHeight="1" x14ac:dyDescent="0.15">
      <c r="A4" s="277"/>
      <c r="B4" s="278"/>
      <c r="C4" s="278"/>
      <c r="D4" s="278"/>
      <c r="E4" s="278"/>
      <c r="F4" s="278"/>
      <c r="G4" s="279"/>
      <c r="H4" s="175" t="s">
        <v>16</v>
      </c>
      <c r="I4" s="176" t="s">
        <v>15</v>
      </c>
      <c r="J4" s="177" t="s">
        <v>14</v>
      </c>
      <c r="K4" s="177" t="s">
        <v>13</v>
      </c>
      <c r="L4" s="177" t="s">
        <v>12</v>
      </c>
      <c r="M4" s="177" t="s">
        <v>11</v>
      </c>
      <c r="N4" s="177" t="s">
        <v>10</v>
      </c>
      <c r="O4" s="177" t="s">
        <v>9</v>
      </c>
      <c r="P4" s="177" t="s">
        <v>8</v>
      </c>
      <c r="Q4" s="177" t="s">
        <v>7</v>
      </c>
      <c r="R4" s="177" t="s">
        <v>6</v>
      </c>
      <c r="S4" s="178" t="s">
        <v>5</v>
      </c>
      <c r="T4" s="177" t="s">
        <v>4</v>
      </c>
      <c r="U4" s="177" t="s">
        <v>3</v>
      </c>
      <c r="V4" s="177" t="s">
        <v>2</v>
      </c>
      <c r="W4" s="177" t="s">
        <v>1</v>
      </c>
      <c r="X4" s="179" t="s">
        <v>0</v>
      </c>
    </row>
    <row r="5" spans="1:24" s="116" customFormat="1" ht="10" customHeight="1" thickBot="1" x14ac:dyDescent="0.2">
      <c r="A5" s="280"/>
      <c r="B5" s="281"/>
      <c r="C5" s="281"/>
      <c r="D5" s="281"/>
      <c r="E5" s="281"/>
      <c r="F5" s="281"/>
      <c r="G5" s="282"/>
      <c r="H5" s="180"/>
      <c r="I5" s="181"/>
      <c r="J5" s="182"/>
      <c r="K5" s="182"/>
      <c r="L5" s="182"/>
      <c r="M5" s="182"/>
      <c r="N5" s="182"/>
      <c r="O5" s="182"/>
      <c r="P5" s="182"/>
      <c r="Q5" s="182"/>
      <c r="R5" s="182"/>
      <c r="S5" s="183"/>
      <c r="T5" s="182"/>
      <c r="U5" s="182"/>
      <c r="V5" s="182"/>
      <c r="W5" s="182"/>
      <c r="X5" s="184"/>
    </row>
    <row r="6" spans="1:24" s="116" customFormat="1" ht="15" customHeight="1" x14ac:dyDescent="0.15">
      <c r="A6" s="185"/>
      <c r="B6" s="286"/>
      <c r="C6" s="286"/>
      <c r="D6" s="286"/>
      <c r="E6" s="286"/>
      <c r="F6" s="286"/>
      <c r="G6" s="186"/>
      <c r="H6" s="187" t="s">
        <v>17</v>
      </c>
      <c r="I6" s="188" t="s">
        <v>17</v>
      </c>
      <c r="J6" s="189" t="s">
        <v>17</v>
      </c>
      <c r="K6" s="189" t="s">
        <v>17</v>
      </c>
      <c r="L6" s="189" t="s">
        <v>17</v>
      </c>
      <c r="M6" s="189" t="s">
        <v>17</v>
      </c>
      <c r="N6" s="189" t="s">
        <v>17</v>
      </c>
      <c r="O6" s="189" t="s">
        <v>17</v>
      </c>
      <c r="P6" s="189" t="s">
        <v>17</v>
      </c>
      <c r="Q6" s="189" t="s">
        <v>17</v>
      </c>
      <c r="R6" s="189" t="s">
        <v>17</v>
      </c>
      <c r="S6" s="189" t="s">
        <v>17</v>
      </c>
      <c r="T6" s="189" t="s">
        <v>17</v>
      </c>
      <c r="U6" s="189" t="s">
        <v>17</v>
      </c>
      <c r="V6" s="189" t="s">
        <v>17</v>
      </c>
      <c r="W6" s="189" t="s">
        <v>17</v>
      </c>
      <c r="X6" s="190" t="s">
        <v>17</v>
      </c>
    </row>
    <row r="7" spans="1:24" ht="15" customHeight="1" x14ac:dyDescent="0.15">
      <c r="A7" s="191"/>
      <c r="B7" s="287" t="s">
        <v>229</v>
      </c>
      <c r="C7" s="287"/>
      <c r="D7" s="287"/>
      <c r="E7" s="287"/>
      <c r="F7" s="192" t="s">
        <v>56</v>
      </c>
      <c r="G7" s="193"/>
      <c r="H7" s="194">
        <f>SUM(H9,H11,H13,H15,H17,H19,H21,H23,H25,H27,H29,H31,H38,H40,H42,H44,H46,H48,H50,H52,H54,H56,H58,H60,H62,H64,H66,H73,H75,H77,H79,H81,H83,H85,H87,H89,H91,H93,H95,H97,H99,H101,H108,H110,H112,H114,H116,H118,H120,H122,H124,H126,H128,H130,,H132,H134,H136,H143,H145,H147,H149,H151,H153,H155,H157,H159,H161,H163,H165,H167,H169,H171,H178,H180,H182,H184,H186,H188,H190,H192,H194,H196,H198)</f>
        <v>10043</v>
      </c>
      <c r="I7" s="195">
        <f t="shared" ref="I7:X7" si="0">SUM(I9,I11,I13,I15,I17,I19,I21,I23,I25,I27,I29,I31,I38,I40,I42,I44,I46,I48,I50,I52,I54,I56,I58,I60,I62,I64,I66,I73,I75,I77,I79,I81,I83,I85,I87,I89,I91,I93,I95,I97,I99,I101,I108,I110,I112,I114,I116,I118,I120,I122,I124,I126,I128,I130,,I132,I134,I136,I143,I145,I147,I149,I151,I153,I155,I157,I159,I161,I163,I165,I167,I169,I171,I178,I180,I182,I184,I186,I188,I190,I192,I194,I196,I198)</f>
        <v>315</v>
      </c>
      <c r="J7" s="195">
        <f t="shared" si="0"/>
        <v>86</v>
      </c>
      <c r="K7" s="195">
        <f t="shared" si="0"/>
        <v>402</v>
      </c>
      <c r="L7" s="195">
        <f t="shared" si="0"/>
        <v>1813</v>
      </c>
      <c r="M7" s="195">
        <f t="shared" si="0"/>
        <v>2216</v>
      </c>
      <c r="N7" s="195">
        <f t="shared" si="0"/>
        <v>1205</v>
      </c>
      <c r="O7" s="195">
        <f>SUM(O9,O11,O13,O15,O17,O19,O21,O23,O25,O27,O29,O31,O38,O40,O42,O44,O46,O48,O50,O52,O54,O56,O58,O60,O62,O64,O66,O73,O75,O77,O79,O81,O83,O85,O87,O89,O91,O93,O95,O97,O99,O101,O108,O110,O112,O114,O116,O118,O120,O122,O124,O126,O128,O130,,O132,O134,O136,O143,O145,O147,O149,O151,O153,O155,O157,O159,O161,O163,O165,O167,O169,O171,O178,O180,O182,O184,O186,O188,O190,O192,O194,O196,O198)</f>
        <v>111</v>
      </c>
      <c r="P7" s="195">
        <f t="shared" si="0"/>
        <v>92</v>
      </c>
      <c r="Q7" s="195">
        <f t="shared" si="0"/>
        <v>543</v>
      </c>
      <c r="R7" s="195">
        <f t="shared" si="0"/>
        <v>71</v>
      </c>
      <c r="S7" s="195">
        <f t="shared" si="0"/>
        <v>1156</v>
      </c>
      <c r="T7" s="195">
        <f t="shared" si="0"/>
        <v>146</v>
      </c>
      <c r="U7" s="195">
        <f t="shared" si="0"/>
        <v>160</v>
      </c>
      <c r="V7" s="195">
        <f t="shared" si="0"/>
        <v>14</v>
      </c>
      <c r="W7" s="195">
        <f t="shared" si="0"/>
        <v>1</v>
      </c>
      <c r="X7" s="196">
        <f t="shared" si="0"/>
        <v>1712</v>
      </c>
    </row>
    <row r="8" spans="1:24" ht="15" customHeight="1" thickBot="1" x14ac:dyDescent="0.2">
      <c r="A8" s="197"/>
      <c r="B8" s="288" t="s">
        <v>228</v>
      </c>
      <c r="C8" s="288"/>
      <c r="D8" s="288"/>
      <c r="E8" s="288"/>
      <c r="F8" s="198" t="s">
        <v>57</v>
      </c>
      <c r="G8" s="199"/>
      <c r="H8" s="200">
        <f>SUM(H10,H12,H14,H16,H18,H20,H22,H24,H26,H28,H30,H32,H39,H41,H43,H45,H47,H49,H51,H53,H55,H57,H59,H61,H63,H65,H67,H74,H76,H78,H80,H82,H84,H86,H88,H90,H92,H94,H96,H98,H100,H102,H109,H111,H113,H115,H117,H119,H121,H123,H125,H127,H129,H131,,H133,H135,H137,H144,H146,H148,H150,H152,H154,H156,H158,H160,H162,H164,H166,H168,H170,H172,H179,H181,H183,H185,H187,H189,H191,H193,H195,H197,H199,)</f>
        <v>19</v>
      </c>
      <c r="I8" s="195">
        <f t="shared" ref="I8:X8" si="1">SUM(I10,I12,I14,I16,I18,I20,I22,I24,I26,I28,I30,I32,I39,I41,I43,I45,I47,I49,I51,I53,I55,I57,I59,I61,I63,I65,I67,I74,I76,I78,I80,I82,I84,I86,I88,I90,I92,I94,I96,I98,I100,I102,I109,I111,I113,I115,I117,I119,I121,I123,I125,I127,I129,I131,,I133,I135,I137,I144,I146,I148,I150,I152,I154,I156,I158,I160,I162,I164,I166,I168,I170,I172,I179,I181,I183,I185,I187,I189,I191,I193,I195,I197,I199,)</f>
        <v>0</v>
      </c>
      <c r="J8" s="195">
        <f t="shared" si="1"/>
        <v>15</v>
      </c>
      <c r="K8" s="195">
        <f t="shared" si="1"/>
        <v>0</v>
      </c>
      <c r="L8" s="195">
        <f t="shared" si="1"/>
        <v>0</v>
      </c>
      <c r="M8" s="195">
        <f t="shared" si="1"/>
        <v>0</v>
      </c>
      <c r="N8" s="195">
        <f t="shared" si="1"/>
        <v>0</v>
      </c>
      <c r="O8" s="195">
        <f t="shared" si="1"/>
        <v>0</v>
      </c>
      <c r="P8" s="195">
        <f t="shared" si="1"/>
        <v>0</v>
      </c>
      <c r="Q8" s="195">
        <f t="shared" si="1"/>
        <v>0</v>
      </c>
      <c r="R8" s="195">
        <f t="shared" si="1"/>
        <v>0</v>
      </c>
      <c r="S8" s="195">
        <f t="shared" si="1"/>
        <v>0</v>
      </c>
      <c r="T8" s="195">
        <f t="shared" si="1"/>
        <v>0</v>
      </c>
      <c r="U8" s="195">
        <f t="shared" si="1"/>
        <v>0</v>
      </c>
      <c r="V8" s="195">
        <f t="shared" si="1"/>
        <v>0</v>
      </c>
      <c r="W8" s="195">
        <f t="shared" si="1"/>
        <v>0</v>
      </c>
      <c r="X8" s="196">
        <f t="shared" si="1"/>
        <v>4</v>
      </c>
    </row>
    <row r="9" spans="1:24" ht="15" customHeight="1" x14ac:dyDescent="0.15">
      <c r="A9" s="201"/>
      <c r="B9" s="289" t="s">
        <v>58</v>
      </c>
      <c r="C9" s="289"/>
      <c r="D9" s="289"/>
      <c r="E9" s="202"/>
      <c r="F9" s="203" t="s">
        <v>19</v>
      </c>
      <c r="G9" s="204"/>
      <c r="H9" s="194">
        <f t="shared" ref="H9:H32" si="2">SUM(I9:X9)</f>
        <v>86</v>
      </c>
      <c r="I9" s="205">
        <v>0</v>
      </c>
      <c r="J9" s="206">
        <v>27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  <c r="Q9" s="206">
        <v>0</v>
      </c>
      <c r="R9" s="206">
        <v>0</v>
      </c>
      <c r="S9" s="206">
        <v>0</v>
      </c>
      <c r="T9" s="206">
        <v>0</v>
      </c>
      <c r="U9" s="206">
        <v>0</v>
      </c>
      <c r="V9" s="206">
        <v>0</v>
      </c>
      <c r="W9" s="206">
        <v>0</v>
      </c>
      <c r="X9" s="207">
        <v>59</v>
      </c>
    </row>
    <row r="10" spans="1:24" ht="15" customHeight="1" x14ac:dyDescent="0.15">
      <c r="A10" s="191"/>
      <c r="B10" s="290" t="s">
        <v>212</v>
      </c>
      <c r="C10" s="290"/>
      <c r="D10" s="290"/>
      <c r="E10" s="208"/>
      <c r="F10" s="192" t="s">
        <v>59</v>
      </c>
      <c r="G10" s="123"/>
      <c r="H10" s="194">
        <f t="shared" si="2"/>
        <v>19</v>
      </c>
      <c r="I10" s="209">
        <v>0</v>
      </c>
      <c r="J10" s="210">
        <v>15</v>
      </c>
      <c r="K10" s="210">
        <v>0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  <c r="R10" s="210">
        <v>0</v>
      </c>
      <c r="S10" s="210">
        <v>0</v>
      </c>
      <c r="T10" s="210">
        <v>0</v>
      </c>
      <c r="U10" s="210">
        <v>0</v>
      </c>
      <c r="V10" s="210">
        <v>0</v>
      </c>
      <c r="W10" s="210">
        <v>0</v>
      </c>
      <c r="X10" s="211">
        <v>4</v>
      </c>
    </row>
    <row r="11" spans="1:24" ht="15" customHeight="1" x14ac:dyDescent="0.2">
      <c r="A11" s="191"/>
      <c r="B11" s="192" t="s">
        <v>87</v>
      </c>
      <c r="C11" s="212"/>
      <c r="D11" s="213" t="s">
        <v>88</v>
      </c>
      <c r="E11" s="214"/>
      <c r="F11" s="192" t="s">
        <v>19</v>
      </c>
      <c r="G11" s="123"/>
      <c r="H11" s="194">
        <f t="shared" si="2"/>
        <v>373</v>
      </c>
      <c r="I11" s="215">
        <v>0</v>
      </c>
      <c r="J11" s="216">
        <v>13</v>
      </c>
      <c r="K11" s="216">
        <v>18</v>
      </c>
      <c r="L11" s="216">
        <v>49</v>
      </c>
      <c r="M11" s="216">
        <v>41</v>
      </c>
      <c r="N11" s="216">
        <v>0</v>
      </c>
      <c r="O11" s="216">
        <v>0</v>
      </c>
      <c r="P11" s="216">
        <v>0</v>
      </c>
      <c r="Q11" s="216">
        <v>0</v>
      </c>
      <c r="R11" s="216">
        <v>0</v>
      </c>
      <c r="S11" s="216">
        <v>25</v>
      </c>
      <c r="T11" s="216">
        <v>0</v>
      </c>
      <c r="U11" s="216">
        <v>0</v>
      </c>
      <c r="V11" s="216">
        <v>0</v>
      </c>
      <c r="W11" s="216">
        <v>0</v>
      </c>
      <c r="X11" s="211">
        <v>227</v>
      </c>
    </row>
    <row r="12" spans="1:24" ht="15" customHeight="1" x14ac:dyDescent="0.15">
      <c r="A12" s="191"/>
      <c r="B12" s="283" t="s">
        <v>213</v>
      </c>
      <c r="C12" s="283"/>
      <c r="D12" s="283"/>
      <c r="E12" s="208"/>
      <c r="F12" s="192" t="s">
        <v>59</v>
      </c>
      <c r="G12" s="123"/>
      <c r="H12" s="194">
        <f t="shared" si="2"/>
        <v>0</v>
      </c>
      <c r="I12" s="209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210">
        <v>0</v>
      </c>
      <c r="T12" s="210">
        <v>0</v>
      </c>
      <c r="U12" s="210">
        <v>0</v>
      </c>
      <c r="V12" s="210">
        <v>0</v>
      </c>
      <c r="W12" s="210">
        <v>0</v>
      </c>
      <c r="X12" s="211">
        <v>0</v>
      </c>
    </row>
    <row r="13" spans="1:24" ht="15" customHeight="1" x14ac:dyDescent="0.2">
      <c r="A13" s="191"/>
      <c r="B13" s="192" t="s">
        <v>89</v>
      </c>
      <c r="C13" s="212"/>
      <c r="D13" s="217" t="s">
        <v>213</v>
      </c>
      <c r="E13" s="214"/>
      <c r="F13" s="192" t="s">
        <v>19</v>
      </c>
      <c r="G13" s="123"/>
      <c r="H13" s="194">
        <f t="shared" si="2"/>
        <v>819</v>
      </c>
      <c r="I13" s="215">
        <v>0</v>
      </c>
      <c r="J13" s="216">
        <v>4</v>
      </c>
      <c r="K13" s="216">
        <v>40</v>
      </c>
      <c r="L13" s="216">
        <v>76</v>
      </c>
      <c r="M13" s="216">
        <v>60</v>
      </c>
      <c r="N13" s="216">
        <v>0</v>
      </c>
      <c r="O13" s="216">
        <v>0</v>
      </c>
      <c r="P13" s="216">
        <v>0</v>
      </c>
      <c r="Q13" s="216">
        <v>0</v>
      </c>
      <c r="R13" s="216">
        <v>1</v>
      </c>
      <c r="S13" s="216">
        <v>520</v>
      </c>
      <c r="T13" s="216">
        <v>35</v>
      </c>
      <c r="U13" s="216">
        <v>1</v>
      </c>
      <c r="V13" s="216">
        <v>0</v>
      </c>
      <c r="W13" s="216">
        <v>0</v>
      </c>
      <c r="X13" s="211">
        <v>82</v>
      </c>
    </row>
    <row r="14" spans="1:24" ht="15" customHeight="1" x14ac:dyDescent="0.15">
      <c r="A14" s="191"/>
      <c r="B14" s="283" t="s">
        <v>213</v>
      </c>
      <c r="C14" s="283"/>
      <c r="D14" s="283"/>
      <c r="E14" s="208"/>
      <c r="F14" s="192" t="s">
        <v>59</v>
      </c>
      <c r="G14" s="123"/>
      <c r="H14" s="194">
        <f t="shared" si="2"/>
        <v>0</v>
      </c>
      <c r="I14" s="209">
        <v>0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  <c r="R14" s="210">
        <v>0</v>
      </c>
      <c r="S14" s="210">
        <v>0</v>
      </c>
      <c r="T14" s="210">
        <v>0</v>
      </c>
      <c r="U14" s="210">
        <v>0</v>
      </c>
      <c r="V14" s="210">
        <v>0</v>
      </c>
      <c r="W14" s="210">
        <v>0</v>
      </c>
      <c r="X14" s="211">
        <v>0</v>
      </c>
    </row>
    <row r="15" spans="1:24" ht="15" customHeight="1" x14ac:dyDescent="0.2">
      <c r="A15" s="191"/>
      <c r="B15" s="192" t="s">
        <v>90</v>
      </c>
      <c r="C15" s="212"/>
      <c r="D15" s="217" t="s">
        <v>212</v>
      </c>
      <c r="E15" s="214"/>
      <c r="F15" s="192" t="s">
        <v>19</v>
      </c>
      <c r="G15" s="123"/>
      <c r="H15" s="194">
        <f t="shared" si="2"/>
        <v>1913</v>
      </c>
      <c r="I15" s="215">
        <v>97</v>
      </c>
      <c r="J15" s="216">
        <v>9</v>
      </c>
      <c r="K15" s="216">
        <v>59</v>
      </c>
      <c r="L15" s="216">
        <v>365</v>
      </c>
      <c r="M15" s="216">
        <v>437</v>
      </c>
      <c r="N15" s="216">
        <v>98</v>
      </c>
      <c r="O15" s="216">
        <v>30</v>
      </c>
      <c r="P15" s="216">
        <v>8</v>
      </c>
      <c r="Q15" s="216">
        <v>52</v>
      </c>
      <c r="R15" s="216">
        <v>12</v>
      </c>
      <c r="S15" s="216">
        <v>177</v>
      </c>
      <c r="T15" s="216">
        <v>19</v>
      </c>
      <c r="U15" s="216">
        <v>20</v>
      </c>
      <c r="V15" s="216">
        <v>1</v>
      </c>
      <c r="W15" s="216">
        <v>0</v>
      </c>
      <c r="X15" s="211">
        <v>529</v>
      </c>
    </row>
    <row r="16" spans="1:24" ht="15" customHeight="1" x14ac:dyDescent="0.15">
      <c r="A16" s="191"/>
      <c r="B16" s="283" t="s">
        <v>212</v>
      </c>
      <c r="C16" s="283"/>
      <c r="D16" s="283"/>
      <c r="E16" s="208"/>
      <c r="F16" s="192" t="s">
        <v>59</v>
      </c>
      <c r="G16" s="123"/>
      <c r="H16" s="194">
        <f t="shared" si="2"/>
        <v>0</v>
      </c>
      <c r="I16" s="209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0</v>
      </c>
      <c r="V16" s="210">
        <v>0</v>
      </c>
      <c r="W16" s="210">
        <v>0</v>
      </c>
      <c r="X16" s="211">
        <v>0</v>
      </c>
    </row>
    <row r="17" spans="1:25" ht="15" customHeight="1" x14ac:dyDescent="0.2">
      <c r="A17" s="191"/>
      <c r="B17" s="192" t="s">
        <v>91</v>
      </c>
      <c r="C17" s="212"/>
      <c r="D17" s="217" t="s">
        <v>213</v>
      </c>
      <c r="E17" s="214"/>
      <c r="F17" s="192" t="s">
        <v>19</v>
      </c>
      <c r="G17" s="123"/>
      <c r="H17" s="194">
        <f t="shared" si="2"/>
        <v>330</v>
      </c>
      <c r="I17" s="215">
        <v>0</v>
      </c>
      <c r="J17" s="216">
        <v>0</v>
      </c>
      <c r="K17" s="216">
        <v>26</v>
      </c>
      <c r="L17" s="216">
        <v>90</v>
      </c>
      <c r="M17" s="216">
        <v>32</v>
      </c>
      <c r="N17" s="216">
        <v>0</v>
      </c>
      <c r="O17" s="216">
        <v>0</v>
      </c>
      <c r="P17" s="216">
        <v>0</v>
      </c>
      <c r="Q17" s="216">
        <v>9</v>
      </c>
      <c r="R17" s="216">
        <v>17</v>
      </c>
      <c r="S17" s="216">
        <v>7</v>
      </c>
      <c r="T17" s="216">
        <v>0</v>
      </c>
      <c r="U17" s="216">
        <v>0</v>
      </c>
      <c r="V17" s="216">
        <v>0</v>
      </c>
      <c r="W17" s="216">
        <v>0</v>
      </c>
      <c r="X17" s="211">
        <v>149</v>
      </c>
    </row>
    <row r="18" spans="1:25" ht="15" customHeight="1" x14ac:dyDescent="0.15">
      <c r="A18" s="191"/>
      <c r="B18" s="283" t="s">
        <v>213</v>
      </c>
      <c r="C18" s="283"/>
      <c r="D18" s="283"/>
      <c r="E18" s="208"/>
      <c r="F18" s="192" t="s">
        <v>59</v>
      </c>
      <c r="G18" s="193"/>
      <c r="H18" s="194">
        <f t="shared" si="2"/>
        <v>0</v>
      </c>
      <c r="I18" s="215">
        <v>0</v>
      </c>
      <c r="J18" s="216">
        <v>0</v>
      </c>
      <c r="K18" s="216">
        <v>0</v>
      </c>
      <c r="L18" s="216">
        <v>0</v>
      </c>
      <c r="M18" s="216">
        <v>0</v>
      </c>
      <c r="N18" s="216">
        <v>0</v>
      </c>
      <c r="O18" s="216">
        <v>0</v>
      </c>
      <c r="P18" s="216">
        <v>0</v>
      </c>
      <c r="Q18" s="216">
        <v>0</v>
      </c>
      <c r="R18" s="216">
        <v>0</v>
      </c>
      <c r="S18" s="216">
        <v>0</v>
      </c>
      <c r="T18" s="216">
        <v>0</v>
      </c>
      <c r="U18" s="216">
        <v>0</v>
      </c>
      <c r="V18" s="216">
        <v>0</v>
      </c>
      <c r="W18" s="216">
        <v>0</v>
      </c>
      <c r="X18" s="211">
        <v>0</v>
      </c>
    </row>
    <row r="19" spans="1:25" ht="15" customHeight="1" x14ac:dyDescent="0.2">
      <c r="A19" s="191"/>
      <c r="B19" s="192" t="s">
        <v>92</v>
      </c>
      <c r="C19" s="212"/>
      <c r="D19" s="217" t="s">
        <v>212</v>
      </c>
      <c r="E19" s="214"/>
      <c r="F19" s="192" t="s">
        <v>19</v>
      </c>
      <c r="G19" s="193"/>
      <c r="H19" s="194">
        <f t="shared" si="2"/>
        <v>331</v>
      </c>
      <c r="I19" s="215">
        <v>5</v>
      </c>
      <c r="J19" s="216">
        <v>0</v>
      </c>
      <c r="K19" s="216">
        <v>18</v>
      </c>
      <c r="L19" s="216">
        <v>77</v>
      </c>
      <c r="M19" s="216">
        <v>95</v>
      </c>
      <c r="N19" s="216">
        <v>0</v>
      </c>
      <c r="O19" s="216">
        <v>2</v>
      </c>
      <c r="P19" s="216">
        <v>0</v>
      </c>
      <c r="Q19" s="216">
        <v>19</v>
      </c>
      <c r="R19" s="216">
        <v>33</v>
      </c>
      <c r="S19" s="216">
        <v>70</v>
      </c>
      <c r="T19" s="216">
        <v>0</v>
      </c>
      <c r="U19" s="216">
        <v>0</v>
      </c>
      <c r="V19" s="216">
        <v>0</v>
      </c>
      <c r="W19" s="216">
        <v>0</v>
      </c>
      <c r="X19" s="211">
        <v>12</v>
      </c>
    </row>
    <row r="20" spans="1:25" ht="15" customHeight="1" x14ac:dyDescent="0.15">
      <c r="A20" s="191"/>
      <c r="B20" s="283" t="s">
        <v>212</v>
      </c>
      <c r="C20" s="283"/>
      <c r="D20" s="283"/>
      <c r="E20" s="208"/>
      <c r="F20" s="192" t="s">
        <v>59</v>
      </c>
      <c r="G20" s="193"/>
      <c r="H20" s="194">
        <f t="shared" si="2"/>
        <v>0</v>
      </c>
      <c r="I20" s="209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1">
        <v>0</v>
      </c>
    </row>
    <row r="21" spans="1:25" ht="15" customHeight="1" x14ac:dyDescent="0.2">
      <c r="A21" s="191"/>
      <c r="B21" s="192" t="s">
        <v>93</v>
      </c>
      <c r="C21" s="212"/>
      <c r="D21" s="217" t="s">
        <v>212</v>
      </c>
      <c r="E21" s="214"/>
      <c r="F21" s="192" t="s">
        <v>19</v>
      </c>
      <c r="G21" s="193"/>
      <c r="H21" s="194">
        <f t="shared" si="2"/>
        <v>359</v>
      </c>
      <c r="I21" s="215">
        <v>34</v>
      </c>
      <c r="J21" s="216">
        <v>0</v>
      </c>
      <c r="K21" s="216">
        <v>6</v>
      </c>
      <c r="L21" s="216">
        <v>157</v>
      </c>
      <c r="M21" s="216">
        <v>1</v>
      </c>
      <c r="N21" s="216">
        <v>0</v>
      </c>
      <c r="O21" s="216">
        <v>0</v>
      </c>
      <c r="P21" s="216">
        <v>0</v>
      </c>
      <c r="Q21" s="216">
        <v>0</v>
      </c>
      <c r="R21" s="216">
        <v>0</v>
      </c>
      <c r="S21" s="216">
        <v>24</v>
      </c>
      <c r="T21" s="216">
        <v>0</v>
      </c>
      <c r="U21" s="216">
        <v>0</v>
      </c>
      <c r="V21" s="216">
        <v>0</v>
      </c>
      <c r="W21" s="216">
        <v>0</v>
      </c>
      <c r="X21" s="211">
        <v>137</v>
      </c>
    </row>
    <row r="22" spans="1:25" ht="15" customHeight="1" x14ac:dyDescent="0.15">
      <c r="A22" s="191"/>
      <c r="B22" s="283" t="s">
        <v>212</v>
      </c>
      <c r="C22" s="283"/>
      <c r="D22" s="283"/>
      <c r="E22" s="208"/>
      <c r="F22" s="192" t="s">
        <v>59</v>
      </c>
      <c r="G22" s="193"/>
      <c r="H22" s="194">
        <f t="shared" si="2"/>
        <v>0</v>
      </c>
      <c r="I22" s="209">
        <v>0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0">
        <v>0</v>
      </c>
      <c r="X22" s="211">
        <v>0</v>
      </c>
    </row>
    <row r="23" spans="1:25" ht="15" customHeight="1" x14ac:dyDescent="0.2">
      <c r="A23" s="191"/>
      <c r="B23" s="192" t="s">
        <v>94</v>
      </c>
      <c r="C23" s="212"/>
      <c r="D23" s="217" t="s">
        <v>213</v>
      </c>
      <c r="E23" s="214"/>
      <c r="F23" s="192" t="s">
        <v>19</v>
      </c>
      <c r="G23" s="193"/>
      <c r="H23" s="194">
        <f t="shared" si="2"/>
        <v>462</v>
      </c>
      <c r="I23" s="215">
        <v>36</v>
      </c>
      <c r="J23" s="216">
        <v>2</v>
      </c>
      <c r="K23" s="216">
        <v>74</v>
      </c>
      <c r="L23" s="216">
        <v>187</v>
      </c>
      <c r="M23" s="216">
        <v>45</v>
      </c>
      <c r="N23" s="216">
        <v>1</v>
      </c>
      <c r="O23" s="216">
        <v>0</v>
      </c>
      <c r="P23" s="216">
        <v>41</v>
      </c>
      <c r="Q23" s="216">
        <v>0</v>
      </c>
      <c r="R23" s="216">
        <v>0</v>
      </c>
      <c r="S23" s="216">
        <v>47</v>
      </c>
      <c r="T23" s="216">
        <v>25</v>
      </c>
      <c r="U23" s="216">
        <v>0</v>
      </c>
      <c r="V23" s="216">
        <v>0</v>
      </c>
      <c r="W23" s="216">
        <v>0</v>
      </c>
      <c r="X23" s="211">
        <v>4</v>
      </c>
      <c r="Y23" s="118"/>
    </row>
    <row r="24" spans="1:25" ht="15" customHeight="1" x14ac:dyDescent="0.15">
      <c r="A24" s="191"/>
      <c r="B24" s="283" t="s">
        <v>213</v>
      </c>
      <c r="C24" s="283"/>
      <c r="D24" s="283"/>
      <c r="E24" s="208"/>
      <c r="F24" s="192" t="s">
        <v>59</v>
      </c>
      <c r="G24" s="193"/>
      <c r="H24" s="194">
        <f t="shared" si="2"/>
        <v>0</v>
      </c>
      <c r="I24" s="209">
        <v>0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210">
        <v>0</v>
      </c>
      <c r="U24" s="210">
        <v>0</v>
      </c>
      <c r="V24" s="210">
        <v>0</v>
      </c>
      <c r="W24" s="210">
        <v>0</v>
      </c>
      <c r="X24" s="211">
        <v>0</v>
      </c>
      <c r="Y24" s="118"/>
    </row>
    <row r="25" spans="1:25" ht="15" customHeight="1" x14ac:dyDescent="0.2">
      <c r="A25" s="191"/>
      <c r="B25" s="192" t="s">
        <v>95</v>
      </c>
      <c r="C25" s="212"/>
      <c r="D25" s="217" t="s">
        <v>212</v>
      </c>
      <c r="E25" s="214"/>
      <c r="F25" s="192" t="s">
        <v>19</v>
      </c>
      <c r="G25" s="193"/>
      <c r="H25" s="194">
        <f t="shared" si="2"/>
        <v>300</v>
      </c>
      <c r="I25" s="215">
        <v>5</v>
      </c>
      <c r="J25" s="216">
        <v>0</v>
      </c>
      <c r="K25" s="216">
        <v>19</v>
      </c>
      <c r="L25" s="216">
        <v>78</v>
      </c>
      <c r="M25" s="216">
        <v>99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10</v>
      </c>
      <c r="T25" s="216">
        <v>12</v>
      </c>
      <c r="U25" s="216">
        <v>0</v>
      </c>
      <c r="V25" s="216">
        <v>0</v>
      </c>
      <c r="W25" s="216">
        <v>0</v>
      </c>
      <c r="X25" s="211">
        <v>77</v>
      </c>
      <c r="Y25" s="118"/>
    </row>
    <row r="26" spans="1:25" ht="15" customHeight="1" x14ac:dyDescent="0.15">
      <c r="A26" s="191"/>
      <c r="B26" s="283" t="s">
        <v>212</v>
      </c>
      <c r="C26" s="283"/>
      <c r="D26" s="283"/>
      <c r="E26" s="208"/>
      <c r="F26" s="192" t="s">
        <v>59</v>
      </c>
      <c r="G26" s="193"/>
      <c r="H26" s="194">
        <f t="shared" si="2"/>
        <v>0</v>
      </c>
      <c r="I26" s="209">
        <v>0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0">
        <v>0</v>
      </c>
      <c r="V26" s="210">
        <v>0</v>
      </c>
      <c r="W26" s="210">
        <v>0</v>
      </c>
      <c r="X26" s="211">
        <v>0</v>
      </c>
      <c r="Y26" s="118"/>
    </row>
    <row r="27" spans="1:25" ht="15" customHeight="1" x14ac:dyDescent="0.2">
      <c r="A27" s="191"/>
      <c r="B27" s="192" t="s">
        <v>96</v>
      </c>
      <c r="C27" s="212"/>
      <c r="D27" s="217" t="s">
        <v>213</v>
      </c>
      <c r="E27" s="214"/>
      <c r="F27" s="192" t="s">
        <v>19</v>
      </c>
      <c r="G27" s="193"/>
      <c r="H27" s="194">
        <f t="shared" si="2"/>
        <v>241</v>
      </c>
      <c r="I27" s="215">
        <v>0</v>
      </c>
      <c r="J27" s="216">
        <v>0</v>
      </c>
      <c r="K27" s="216">
        <v>14</v>
      </c>
      <c r="L27" s="216">
        <v>55</v>
      </c>
      <c r="M27" s="216">
        <v>41</v>
      </c>
      <c r="N27" s="216">
        <v>0</v>
      </c>
      <c r="O27" s="216">
        <v>0</v>
      </c>
      <c r="P27" s="216">
        <v>0</v>
      </c>
      <c r="Q27" s="216">
        <v>4</v>
      </c>
      <c r="R27" s="216">
        <v>0</v>
      </c>
      <c r="S27" s="216">
        <v>0</v>
      </c>
      <c r="T27" s="216">
        <v>0</v>
      </c>
      <c r="U27" s="216">
        <v>0</v>
      </c>
      <c r="V27" s="216">
        <v>0</v>
      </c>
      <c r="W27" s="216">
        <v>0</v>
      </c>
      <c r="X27" s="211">
        <v>127</v>
      </c>
      <c r="Y27" s="118"/>
    </row>
    <row r="28" spans="1:25" ht="15" customHeight="1" x14ac:dyDescent="0.15">
      <c r="A28" s="191"/>
      <c r="B28" s="283" t="s">
        <v>212</v>
      </c>
      <c r="C28" s="283"/>
      <c r="D28" s="283"/>
      <c r="E28" s="208"/>
      <c r="F28" s="192" t="s">
        <v>59</v>
      </c>
      <c r="G28" s="193"/>
      <c r="H28" s="194">
        <f t="shared" si="2"/>
        <v>0</v>
      </c>
      <c r="I28" s="209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210">
        <v>0</v>
      </c>
      <c r="U28" s="210">
        <v>0</v>
      </c>
      <c r="V28" s="210">
        <v>0</v>
      </c>
      <c r="W28" s="210">
        <v>0</v>
      </c>
      <c r="X28" s="211">
        <v>0</v>
      </c>
      <c r="Y28" s="118"/>
    </row>
    <row r="29" spans="1:25" ht="15" customHeight="1" x14ac:dyDescent="0.2">
      <c r="A29" s="191"/>
      <c r="B29" s="192" t="s">
        <v>97</v>
      </c>
      <c r="C29" s="212"/>
      <c r="D29" s="217" t="s">
        <v>213</v>
      </c>
      <c r="E29" s="214"/>
      <c r="F29" s="192" t="s">
        <v>19</v>
      </c>
      <c r="G29" s="193"/>
      <c r="H29" s="194">
        <f t="shared" si="2"/>
        <v>220</v>
      </c>
      <c r="I29" s="215">
        <v>0</v>
      </c>
      <c r="J29" s="216">
        <v>2</v>
      </c>
      <c r="K29" s="216">
        <v>44</v>
      </c>
      <c r="L29" s="216">
        <v>67</v>
      </c>
      <c r="M29" s="216">
        <v>37</v>
      </c>
      <c r="N29" s="216">
        <v>0</v>
      </c>
      <c r="O29" s="216">
        <v>0</v>
      </c>
      <c r="P29" s="216">
        <v>3</v>
      </c>
      <c r="Q29" s="216">
        <v>0</v>
      </c>
      <c r="R29" s="216">
        <v>0</v>
      </c>
      <c r="S29" s="216">
        <v>0</v>
      </c>
      <c r="T29" s="216">
        <v>53</v>
      </c>
      <c r="U29" s="216">
        <v>0</v>
      </c>
      <c r="V29" s="216">
        <v>0</v>
      </c>
      <c r="W29" s="216">
        <v>0</v>
      </c>
      <c r="X29" s="211">
        <v>14</v>
      </c>
      <c r="Y29" s="118"/>
    </row>
    <row r="30" spans="1:25" ht="15" customHeight="1" x14ac:dyDescent="0.15">
      <c r="A30" s="191"/>
      <c r="B30" s="283" t="s">
        <v>212</v>
      </c>
      <c r="C30" s="283"/>
      <c r="D30" s="283"/>
      <c r="E30" s="208"/>
      <c r="F30" s="192" t="s">
        <v>59</v>
      </c>
      <c r="G30" s="193"/>
      <c r="H30" s="194">
        <f t="shared" si="2"/>
        <v>0</v>
      </c>
      <c r="I30" s="209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1">
        <v>0</v>
      </c>
      <c r="Y30" s="118"/>
    </row>
    <row r="31" spans="1:25" ht="15" customHeight="1" x14ac:dyDescent="0.2">
      <c r="A31" s="191"/>
      <c r="B31" s="192" t="s">
        <v>98</v>
      </c>
      <c r="C31" s="212"/>
      <c r="D31" s="217" t="s">
        <v>212</v>
      </c>
      <c r="E31" s="214"/>
      <c r="F31" s="192" t="s">
        <v>19</v>
      </c>
      <c r="G31" s="193"/>
      <c r="H31" s="194">
        <f t="shared" si="2"/>
        <v>546</v>
      </c>
      <c r="I31" s="215">
        <v>16</v>
      </c>
      <c r="J31" s="216">
        <v>25</v>
      </c>
      <c r="K31" s="216">
        <v>63</v>
      </c>
      <c r="L31" s="216">
        <v>83</v>
      </c>
      <c r="M31" s="216">
        <v>310</v>
      </c>
      <c r="N31" s="216">
        <v>1</v>
      </c>
      <c r="O31" s="216">
        <v>1</v>
      </c>
      <c r="P31" s="216">
        <v>0</v>
      </c>
      <c r="Q31" s="216">
        <v>1</v>
      </c>
      <c r="R31" s="216">
        <v>0</v>
      </c>
      <c r="S31" s="216">
        <v>22</v>
      </c>
      <c r="T31" s="216">
        <v>0</v>
      </c>
      <c r="U31" s="216">
        <v>0</v>
      </c>
      <c r="V31" s="216">
        <v>0</v>
      </c>
      <c r="W31" s="216">
        <v>0</v>
      </c>
      <c r="X31" s="211">
        <v>24</v>
      </c>
      <c r="Y31" s="118"/>
    </row>
    <row r="32" spans="1:25" ht="15" customHeight="1" thickBot="1" x14ac:dyDescent="0.2">
      <c r="A32" s="197"/>
      <c r="B32" s="273" t="s">
        <v>213</v>
      </c>
      <c r="C32" s="273"/>
      <c r="D32" s="273"/>
      <c r="E32" s="218"/>
      <c r="F32" s="198" t="s">
        <v>59</v>
      </c>
      <c r="G32" s="199"/>
      <c r="H32" s="194">
        <f t="shared" si="2"/>
        <v>0</v>
      </c>
      <c r="I32" s="219">
        <v>0</v>
      </c>
      <c r="J32" s="220">
        <v>0</v>
      </c>
      <c r="K32" s="220">
        <v>0</v>
      </c>
      <c r="L32" s="220">
        <v>0</v>
      </c>
      <c r="M32" s="220">
        <v>0</v>
      </c>
      <c r="N32" s="220">
        <v>0</v>
      </c>
      <c r="O32" s="220">
        <v>0</v>
      </c>
      <c r="P32" s="220">
        <v>0</v>
      </c>
      <c r="Q32" s="220">
        <v>0</v>
      </c>
      <c r="R32" s="220">
        <v>0</v>
      </c>
      <c r="S32" s="220">
        <v>0</v>
      </c>
      <c r="T32" s="220">
        <v>0</v>
      </c>
      <c r="U32" s="220">
        <v>0</v>
      </c>
      <c r="V32" s="220">
        <v>0</v>
      </c>
      <c r="W32" s="220">
        <v>0</v>
      </c>
      <c r="X32" s="221">
        <v>0</v>
      </c>
      <c r="Y32" s="118"/>
    </row>
    <row r="33" spans="1:27" ht="10" customHeight="1" thickBot="1" x14ac:dyDescent="0.2">
      <c r="A33" s="222"/>
      <c r="B33" s="223"/>
      <c r="C33" s="223"/>
      <c r="D33" s="223"/>
      <c r="E33" s="224"/>
      <c r="F33" s="225"/>
      <c r="G33" s="204"/>
      <c r="H33" s="226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</row>
    <row r="34" spans="1:27" s="119" customFormat="1" ht="9" customHeight="1" x14ac:dyDescent="0.15">
      <c r="A34" s="274" t="s">
        <v>207</v>
      </c>
      <c r="B34" s="275"/>
      <c r="C34" s="275"/>
      <c r="D34" s="275"/>
      <c r="E34" s="275"/>
      <c r="F34" s="275"/>
      <c r="G34" s="276"/>
      <c r="H34" s="171"/>
      <c r="I34" s="172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4"/>
    </row>
    <row r="35" spans="1:27" s="120" customFormat="1" ht="55" customHeight="1" x14ac:dyDescent="0.15">
      <c r="A35" s="277"/>
      <c r="B35" s="278"/>
      <c r="C35" s="278"/>
      <c r="D35" s="278"/>
      <c r="E35" s="278"/>
      <c r="F35" s="278"/>
      <c r="G35" s="279"/>
      <c r="H35" s="175" t="s">
        <v>16</v>
      </c>
      <c r="I35" s="176" t="s">
        <v>15</v>
      </c>
      <c r="J35" s="177" t="s">
        <v>14</v>
      </c>
      <c r="K35" s="177" t="s">
        <v>13</v>
      </c>
      <c r="L35" s="177" t="s">
        <v>12</v>
      </c>
      <c r="M35" s="177" t="s">
        <v>11</v>
      </c>
      <c r="N35" s="177" t="s">
        <v>10</v>
      </c>
      <c r="O35" s="177" t="s">
        <v>9</v>
      </c>
      <c r="P35" s="177" t="s">
        <v>8</v>
      </c>
      <c r="Q35" s="177" t="s">
        <v>7</v>
      </c>
      <c r="R35" s="177" t="s">
        <v>6</v>
      </c>
      <c r="S35" s="178" t="s">
        <v>5</v>
      </c>
      <c r="T35" s="177" t="s">
        <v>4</v>
      </c>
      <c r="U35" s="177" t="s">
        <v>3</v>
      </c>
      <c r="V35" s="177" t="s">
        <v>2</v>
      </c>
      <c r="W35" s="177" t="s">
        <v>1</v>
      </c>
      <c r="X35" s="179" t="s">
        <v>0</v>
      </c>
      <c r="Y35" s="117"/>
    </row>
    <row r="36" spans="1:27" s="116" customFormat="1" ht="10" customHeight="1" thickBot="1" x14ac:dyDescent="0.2">
      <c r="A36" s="280"/>
      <c r="B36" s="281"/>
      <c r="C36" s="281"/>
      <c r="D36" s="281"/>
      <c r="E36" s="281"/>
      <c r="F36" s="281"/>
      <c r="G36" s="282"/>
      <c r="H36" s="180"/>
      <c r="I36" s="181"/>
      <c r="J36" s="182"/>
      <c r="K36" s="182"/>
      <c r="L36" s="182"/>
      <c r="M36" s="182"/>
      <c r="N36" s="182"/>
      <c r="O36" s="182"/>
      <c r="P36" s="182"/>
      <c r="Q36" s="182"/>
      <c r="R36" s="182"/>
      <c r="S36" s="183"/>
      <c r="T36" s="182"/>
      <c r="U36" s="182"/>
      <c r="V36" s="182"/>
      <c r="W36" s="182"/>
      <c r="X36" s="184"/>
      <c r="Y36" s="117"/>
    </row>
    <row r="37" spans="1:27" s="116" customFormat="1" ht="15" customHeight="1" x14ac:dyDescent="0.15">
      <c r="A37" s="185"/>
      <c r="B37" s="284"/>
      <c r="C37" s="284"/>
      <c r="D37" s="284"/>
      <c r="E37" s="284"/>
      <c r="F37" s="284"/>
      <c r="G37" s="186"/>
      <c r="H37" s="187" t="s">
        <v>17</v>
      </c>
      <c r="I37" s="188" t="s">
        <v>17</v>
      </c>
      <c r="J37" s="189" t="s">
        <v>17</v>
      </c>
      <c r="K37" s="189" t="s">
        <v>17</v>
      </c>
      <c r="L37" s="189" t="s">
        <v>17</v>
      </c>
      <c r="M37" s="189" t="s">
        <v>17</v>
      </c>
      <c r="N37" s="189" t="s">
        <v>17</v>
      </c>
      <c r="O37" s="189" t="s">
        <v>17</v>
      </c>
      <c r="P37" s="189" t="s">
        <v>17</v>
      </c>
      <c r="Q37" s="189" t="s">
        <v>17</v>
      </c>
      <c r="R37" s="189" t="s">
        <v>17</v>
      </c>
      <c r="S37" s="189" t="s">
        <v>17</v>
      </c>
      <c r="T37" s="189" t="s">
        <v>17</v>
      </c>
      <c r="U37" s="189" t="s">
        <v>17</v>
      </c>
      <c r="V37" s="189" t="s">
        <v>17</v>
      </c>
      <c r="W37" s="189" t="s">
        <v>17</v>
      </c>
      <c r="X37" s="190" t="s">
        <v>17</v>
      </c>
      <c r="Y37" s="117"/>
    </row>
    <row r="38" spans="1:27" ht="15" customHeight="1" x14ac:dyDescent="0.2">
      <c r="A38" s="191"/>
      <c r="B38" s="192" t="s">
        <v>99</v>
      </c>
      <c r="C38" s="212"/>
      <c r="D38" s="213" t="s">
        <v>100</v>
      </c>
      <c r="E38" s="214"/>
      <c r="F38" s="192" t="s">
        <v>19</v>
      </c>
      <c r="G38" s="193"/>
      <c r="H38" s="228">
        <f t="shared" ref="H38:H67" si="3">SUM(I38:X38)</f>
        <v>126</v>
      </c>
      <c r="I38" s="215">
        <v>3</v>
      </c>
      <c r="J38" s="216">
        <v>0</v>
      </c>
      <c r="K38" s="216">
        <v>0</v>
      </c>
      <c r="L38" s="216">
        <v>14</v>
      </c>
      <c r="M38" s="216">
        <v>52</v>
      </c>
      <c r="N38" s="216">
        <v>11</v>
      </c>
      <c r="O38" s="216">
        <v>0</v>
      </c>
      <c r="P38" s="216">
        <v>0</v>
      </c>
      <c r="Q38" s="216">
        <v>22</v>
      </c>
      <c r="R38" s="216">
        <v>0</v>
      </c>
      <c r="S38" s="216">
        <v>2</v>
      </c>
      <c r="T38" s="216">
        <v>0</v>
      </c>
      <c r="U38" s="216">
        <v>7</v>
      </c>
      <c r="V38" s="216">
        <v>0</v>
      </c>
      <c r="W38" s="216">
        <v>0</v>
      </c>
      <c r="X38" s="196">
        <v>15</v>
      </c>
    </row>
    <row r="39" spans="1:27" ht="15" customHeight="1" x14ac:dyDescent="0.15">
      <c r="A39" s="191"/>
      <c r="B39" s="283" t="s">
        <v>227</v>
      </c>
      <c r="C39" s="283"/>
      <c r="D39" s="283"/>
      <c r="E39" s="208"/>
      <c r="F39" s="192" t="s">
        <v>59</v>
      </c>
      <c r="G39" s="193"/>
      <c r="H39" s="228">
        <f t="shared" si="3"/>
        <v>0</v>
      </c>
      <c r="I39" s="209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  <c r="T39" s="210">
        <v>0</v>
      </c>
      <c r="U39" s="210">
        <v>0</v>
      </c>
      <c r="V39" s="210">
        <v>0</v>
      </c>
      <c r="W39" s="210">
        <v>0</v>
      </c>
      <c r="X39" s="211">
        <v>0</v>
      </c>
    </row>
    <row r="40" spans="1:27" ht="15" customHeight="1" x14ac:dyDescent="0.2">
      <c r="A40" s="191"/>
      <c r="B40" s="192" t="s">
        <v>101</v>
      </c>
      <c r="C40" s="212"/>
      <c r="D40" s="217" t="s">
        <v>227</v>
      </c>
      <c r="E40" s="229"/>
      <c r="F40" s="192" t="s">
        <v>19</v>
      </c>
      <c r="G40" s="193"/>
      <c r="H40" s="228">
        <f t="shared" si="3"/>
        <v>141</v>
      </c>
      <c r="I40" s="215">
        <v>2</v>
      </c>
      <c r="J40" s="216">
        <v>0</v>
      </c>
      <c r="K40" s="216">
        <v>0</v>
      </c>
      <c r="L40" s="216">
        <v>12</v>
      </c>
      <c r="M40" s="216">
        <v>41</v>
      </c>
      <c r="N40" s="216">
        <v>27</v>
      </c>
      <c r="O40" s="216">
        <v>1</v>
      </c>
      <c r="P40" s="216">
        <v>0</v>
      </c>
      <c r="Q40" s="216">
        <v>25</v>
      </c>
      <c r="R40" s="216">
        <v>0</v>
      </c>
      <c r="S40" s="216">
        <v>2</v>
      </c>
      <c r="T40" s="216">
        <v>0</v>
      </c>
      <c r="U40" s="216">
        <v>15</v>
      </c>
      <c r="V40" s="216">
        <v>6</v>
      </c>
      <c r="W40" s="216">
        <v>0</v>
      </c>
      <c r="X40" s="196">
        <v>10</v>
      </c>
    </row>
    <row r="41" spans="1:27" ht="15" customHeight="1" x14ac:dyDescent="0.15">
      <c r="A41" s="191"/>
      <c r="B41" s="283" t="s">
        <v>227</v>
      </c>
      <c r="C41" s="283"/>
      <c r="D41" s="283"/>
      <c r="E41" s="208"/>
      <c r="F41" s="192" t="s">
        <v>59</v>
      </c>
      <c r="G41" s="193"/>
      <c r="H41" s="228">
        <f t="shared" si="3"/>
        <v>0</v>
      </c>
      <c r="I41" s="209">
        <v>0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10">
        <v>0</v>
      </c>
      <c r="T41" s="210">
        <v>0</v>
      </c>
      <c r="U41" s="210">
        <v>0</v>
      </c>
      <c r="V41" s="210">
        <v>0</v>
      </c>
      <c r="W41" s="210">
        <v>0</v>
      </c>
      <c r="X41" s="211">
        <v>0</v>
      </c>
    </row>
    <row r="42" spans="1:27" ht="15" customHeight="1" x14ac:dyDescent="0.2">
      <c r="A42" s="191"/>
      <c r="B42" s="192" t="s">
        <v>102</v>
      </c>
      <c r="C42" s="212"/>
      <c r="D42" s="217" t="s">
        <v>221</v>
      </c>
      <c r="E42" s="229"/>
      <c r="F42" s="192" t="s">
        <v>19</v>
      </c>
      <c r="G42" s="193"/>
      <c r="H42" s="228">
        <f t="shared" si="3"/>
        <v>158</v>
      </c>
      <c r="I42" s="215">
        <v>10</v>
      </c>
      <c r="J42" s="216">
        <v>0</v>
      </c>
      <c r="K42" s="216">
        <v>1</v>
      </c>
      <c r="L42" s="216">
        <v>25</v>
      </c>
      <c r="M42" s="216">
        <v>34</v>
      </c>
      <c r="N42" s="216">
        <v>25</v>
      </c>
      <c r="O42" s="216">
        <v>6</v>
      </c>
      <c r="P42" s="216">
        <v>3</v>
      </c>
      <c r="Q42" s="216">
        <v>39</v>
      </c>
      <c r="R42" s="216">
        <v>1</v>
      </c>
      <c r="S42" s="216">
        <v>2</v>
      </c>
      <c r="T42" s="216">
        <v>0</v>
      </c>
      <c r="U42" s="216">
        <v>4</v>
      </c>
      <c r="V42" s="216">
        <v>1</v>
      </c>
      <c r="W42" s="216">
        <v>0</v>
      </c>
      <c r="X42" s="196">
        <v>7</v>
      </c>
    </row>
    <row r="43" spans="1:27" ht="15" customHeight="1" x14ac:dyDescent="0.15">
      <c r="A43" s="191"/>
      <c r="B43" s="283" t="s">
        <v>221</v>
      </c>
      <c r="C43" s="283"/>
      <c r="D43" s="283"/>
      <c r="E43" s="208"/>
      <c r="F43" s="192" t="s">
        <v>59</v>
      </c>
      <c r="G43" s="193"/>
      <c r="H43" s="230">
        <f t="shared" si="3"/>
        <v>0</v>
      </c>
      <c r="I43" s="209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10">
        <v>0</v>
      </c>
      <c r="V43" s="210">
        <v>0</v>
      </c>
      <c r="W43" s="210">
        <v>0</v>
      </c>
      <c r="X43" s="211">
        <v>0</v>
      </c>
      <c r="Z43" s="19"/>
      <c r="AA43" s="119"/>
    </row>
    <row r="44" spans="1:27" ht="15" customHeight="1" x14ac:dyDescent="0.2">
      <c r="A44" s="191"/>
      <c r="B44" s="192" t="s">
        <v>103</v>
      </c>
      <c r="C44" s="212"/>
      <c r="D44" s="217" t="s">
        <v>217</v>
      </c>
      <c r="E44" s="229"/>
      <c r="F44" s="192" t="s">
        <v>19</v>
      </c>
      <c r="G44" s="193"/>
      <c r="H44" s="230">
        <f t="shared" si="3"/>
        <v>155</v>
      </c>
      <c r="I44" s="215">
        <v>0</v>
      </c>
      <c r="J44" s="216">
        <v>0</v>
      </c>
      <c r="K44" s="216">
        <v>0</v>
      </c>
      <c r="L44" s="216">
        <v>15</v>
      </c>
      <c r="M44" s="216">
        <v>49</v>
      </c>
      <c r="N44" s="216">
        <v>33</v>
      </c>
      <c r="O44" s="216">
        <v>0</v>
      </c>
      <c r="P44" s="216">
        <v>0</v>
      </c>
      <c r="Q44" s="216">
        <v>38</v>
      </c>
      <c r="R44" s="216">
        <v>0</v>
      </c>
      <c r="S44" s="216">
        <v>1</v>
      </c>
      <c r="T44" s="216">
        <v>0</v>
      </c>
      <c r="U44" s="216">
        <v>13</v>
      </c>
      <c r="V44" s="216">
        <v>1</v>
      </c>
      <c r="W44" s="216">
        <v>0</v>
      </c>
      <c r="X44" s="196">
        <v>5</v>
      </c>
    </row>
    <row r="45" spans="1:27" ht="15" customHeight="1" x14ac:dyDescent="0.15">
      <c r="A45" s="191"/>
      <c r="B45" s="283" t="s">
        <v>226</v>
      </c>
      <c r="C45" s="283"/>
      <c r="D45" s="283"/>
      <c r="E45" s="208"/>
      <c r="F45" s="192" t="s">
        <v>59</v>
      </c>
      <c r="G45" s="193"/>
      <c r="H45" s="230">
        <f t="shared" si="3"/>
        <v>0</v>
      </c>
      <c r="I45" s="209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210">
        <v>0</v>
      </c>
      <c r="V45" s="210">
        <v>0</v>
      </c>
      <c r="W45" s="210">
        <v>0</v>
      </c>
      <c r="X45" s="211">
        <v>0</v>
      </c>
    </row>
    <row r="46" spans="1:27" ht="15" customHeight="1" x14ac:dyDescent="0.2">
      <c r="A46" s="191"/>
      <c r="B46" s="192" t="s">
        <v>104</v>
      </c>
      <c r="C46" s="212"/>
      <c r="D46" s="217" t="s">
        <v>212</v>
      </c>
      <c r="E46" s="229"/>
      <c r="F46" s="192" t="s">
        <v>19</v>
      </c>
      <c r="G46" s="193"/>
      <c r="H46" s="230">
        <f t="shared" si="3"/>
        <v>20</v>
      </c>
      <c r="I46" s="215">
        <v>0</v>
      </c>
      <c r="J46" s="216">
        <v>0</v>
      </c>
      <c r="K46" s="216">
        <v>0</v>
      </c>
      <c r="L46" s="216">
        <v>2</v>
      </c>
      <c r="M46" s="216">
        <v>8</v>
      </c>
      <c r="N46" s="216">
        <v>1</v>
      </c>
      <c r="O46" s="216">
        <v>1</v>
      </c>
      <c r="P46" s="216">
        <v>0</v>
      </c>
      <c r="Q46" s="216">
        <v>2</v>
      </c>
      <c r="R46" s="216">
        <v>0</v>
      </c>
      <c r="S46" s="216">
        <v>1</v>
      </c>
      <c r="T46" s="216">
        <v>0</v>
      </c>
      <c r="U46" s="216">
        <v>3</v>
      </c>
      <c r="V46" s="216">
        <v>0</v>
      </c>
      <c r="W46" s="216">
        <v>0</v>
      </c>
      <c r="X46" s="196">
        <v>2</v>
      </c>
    </row>
    <row r="47" spans="1:27" ht="15" customHeight="1" x14ac:dyDescent="0.15">
      <c r="A47" s="191"/>
      <c r="B47" s="283" t="s">
        <v>212</v>
      </c>
      <c r="C47" s="283"/>
      <c r="D47" s="283"/>
      <c r="E47" s="208"/>
      <c r="F47" s="192" t="s">
        <v>59</v>
      </c>
      <c r="G47" s="193"/>
      <c r="H47" s="230">
        <f t="shared" si="3"/>
        <v>0</v>
      </c>
      <c r="I47" s="209">
        <v>0</v>
      </c>
      <c r="J47" s="210">
        <v>0</v>
      </c>
      <c r="K47" s="210">
        <v>0</v>
      </c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210">
        <v>0</v>
      </c>
      <c r="V47" s="210">
        <v>0</v>
      </c>
      <c r="W47" s="210">
        <v>0</v>
      </c>
      <c r="X47" s="211">
        <v>0</v>
      </c>
    </row>
    <row r="48" spans="1:27" ht="15" customHeight="1" x14ac:dyDescent="0.2">
      <c r="A48" s="191"/>
      <c r="B48" s="192" t="s">
        <v>105</v>
      </c>
      <c r="C48" s="212"/>
      <c r="D48" s="217" t="s">
        <v>226</v>
      </c>
      <c r="E48" s="229"/>
      <c r="F48" s="192" t="s">
        <v>19</v>
      </c>
      <c r="G48" s="193"/>
      <c r="H48" s="230">
        <f t="shared" si="3"/>
        <v>73</v>
      </c>
      <c r="I48" s="215">
        <v>4</v>
      </c>
      <c r="J48" s="216">
        <v>0</v>
      </c>
      <c r="K48" s="216">
        <v>0</v>
      </c>
      <c r="L48" s="216">
        <v>9</v>
      </c>
      <c r="M48" s="216">
        <v>11</v>
      </c>
      <c r="N48" s="216">
        <v>19</v>
      </c>
      <c r="O48" s="216">
        <v>0</v>
      </c>
      <c r="P48" s="216">
        <v>0</v>
      </c>
      <c r="Q48" s="216">
        <v>7</v>
      </c>
      <c r="R48" s="216">
        <v>0</v>
      </c>
      <c r="S48" s="216">
        <v>0</v>
      </c>
      <c r="T48" s="216">
        <v>0</v>
      </c>
      <c r="U48" s="216">
        <v>17</v>
      </c>
      <c r="V48" s="216">
        <v>0</v>
      </c>
      <c r="W48" s="216">
        <v>0</v>
      </c>
      <c r="X48" s="196">
        <v>6</v>
      </c>
    </row>
    <row r="49" spans="1:24" ht="15" customHeight="1" x14ac:dyDescent="0.15">
      <c r="A49" s="191"/>
      <c r="B49" s="283" t="s">
        <v>226</v>
      </c>
      <c r="C49" s="283"/>
      <c r="D49" s="283"/>
      <c r="E49" s="208"/>
      <c r="F49" s="192" t="s">
        <v>59</v>
      </c>
      <c r="G49" s="193"/>
      <c r="H49" s="230">
        <f t="shared" si="3"/>
        <v>0</v>
      </c>
      <c r="I49" s="209">
        <v>0</v>
      </c>
      <c r="J49" s="210">
        <v>0</v>
      </c>
      <c r="K49" s="210">
        <v>0</v>
      </c>
      <c r="L49" s="210">
        <v>0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  <c r="U49" s="210">
        <v>0</v>
      </c>
      <c r="V49" s="210">
        <v>0</v>
      </c>
      <c r="W49" s="210">
        <v>0</v>
      </c>
      <c r="X49" s="211">
        <v>0</v>
      </c>
    </row>
    <row r="50" spans="1:24" ht="15" customHeight="1" x14ac:dyDescent="0.2">
      <c r="A50" s="191"/>
      <c r="B50" s="192" t="s">
        <v>106</v>
      </c>
      <c r="C50" s="212"/>
      <c r="D50" s="217" t="s">
        <v>226</v>
      </c>
      <c r="E50" s="229"/>
      <c r="F50" s="192" t="s">
        <v>19</v>
      </c>
      <c r="G50" s="193"/>
      <c r="H50" s="230">
        <f t="shared" si="3"/>
        <v>39</v>
      </c>
      <c r="I50" s="215">
        <v>2</v>
      </c>
      <c r="J50" s="216">
        <v>0</v>
      </c>
      <c r="K50" s="216">
        <v>0</v>
      </c>
      <c r="L50" s="216">
        <v>8</v>
      </c>
      <c r="M50" s="216">
        <v>13</v>
      </c>
      <c r="N50" s="216">
        <v>5</v>
      </c>
      <c r="O50" s="216">
        <v>1</v>
      </c>
      <c r="P50" s="216">
        <v>0</v>
      </c>
      <c r="Q50" s="216">
        <v>8</v>
      </c>
      <c r="R50" s="216">
        <v>0</v>
      </c>
      <c r="S50" s="216">
        <v>1</v>
      </c>
      <c r="T50" s="216">
        <v>0</v>
      </c>
      <c r="U50" s="216">
        <v>0</v>
      </c>
      <c r="V50" s="216">
        <v>0</v>
      </c>
      <c r="W50" s="216">
        <v>0</v>
      </c>
      <c r="X50" s="196">
        <v>1</v>
      </c>
    </row>
    <row r="51" spans="1:24" ht="15" customHeight="1" x14ac:dyDescent="0.15">
      <c r="A51" s="191"/>
      <c r="B51" s="283" t="s">
        <v>220</v>
      </c>
      <c r="C51" s="283"/>
      <c r="D51" s="283"/>
      <c r="E51" s="208"/>
      <c r="F51" s="192" t="s">
        <v>59</v>
      </c>
      <c r="G51" s="193"/>
      <c r="H51" s="230">
        <f t="shared" si="3"/>
        <v>0</v>
      </c>
      <c r="I51" s="209">
        <v>0</v>
      </c>
      <c r="J51" s="210">
        <v>0</v>
      </c>
      <c r="K51" s="210">
        <v>0</v>
      </c>
      <c r="L51" s="210">
        <v>0</v>
      </c>
      <c r="M51" s="210">
        <v>0</v>
      </c>
      <c r="N51" s="210">
        <v>0</v>
      </c>
      <c r="O51" s="210">
        <v>0</v>
      </c>
      <c r="P51" s="210">
        <v>0</v>
      </c>
      <c r="Q51" s="210">
        <v>0</v>
      </c>
      <c r="R51" s="210">
        <v>0</v>
      </c>
      <c r="S51" s="210">
        <v>0</v>
      </c>
      <c r="T51" s="210">
        <v>0</v>
      </c>
      <c r="U51" s="210">
        <v>0</v>
      </c>
      <c r="V51" s="210">
        <v>0</v>
      </c>
      <c r="W51" s="210">
        <v>0</v>
      </c>
      <c r="X51" s="211">
        <v>0</v>
      </c>
    </row>
    <row r="52" spans="1:24" ht="15" customHeight="1" x14ac:dyDescent="0.2">
      <c r="A52" s="191"/>
      <c r="B52" s="192" t="s">
        <v>107</v>
      </c>
      <c r="C52" s="212"/>
      <c r="D52" s="217" t="s">
        <v>214</v>
      </c>
      <c r="E52" s="229"/>
      <c r="F52" s="192" t="s">
        <v>19</v>
      </c>
      <c r="G52" s="193"/>
      <c r="H52" s="230">
        <f t="shared" si="3"/>
        <v>69</v>
      </c>
      <c r="I52" s="216">
        <v>5</v>
      </c>
      <c r="J52" s="216">
        <v>0</v>
      </c>
      <c r="K52" s="216">
        <v>0</v>
      </c>
      <c r="L52" s="216">
        <v>16</v>
      </c>
      <c r="M52" s="216">
        <v>21</v>
      </c>
      <c r="N52" s="216">
        <v>12</v>
      </c>
      <c r="O52" s="216">
        <v>0</v>
      </c>
      <c r="P52" s="216">
        <v>0</v>
      </c>
      <c r="Q52" s="216">
        <v>1</v>
      </c>
      <c r="R52" s="216">
        <v>0</v>
      </c>
      <c r="S52" s="216">
        <v>0</v>
      </c>
      <c r="T52" s="216">
        <v>0</v>
      </c>
      <c r="U52" s="216">
        <v>11</v>
      </c>
      <c r="V52" s="216">
        <v>0</v>
      </c>
      <c r="W52" s="216">
        <v>0</v>
      </c>
      <c r="X52" s="196">
        <v>3</v>
      </c>
    </row>
    <row r="53" spans="1:24" ht="15" customHeight="1" x14ac:dyDescent="0.15">
      <c r="A53" s="191"/>
      <c r="B53" s="283" t="s">
        <v>220</v>
      </c>
      <c r="C53" s="283"/>
      <c r="D53" s="283"/>
      <c r="E53" s="208"/>
      <c r="F53" s="192" t="s">
        <v>59</v>
      </c>
      <c r="G53" s="193"/>
      <c r="H53" s="230">
        <f t="shared" si="3"/>
        <v>0</v>
      </c>
      <c r="I53" s="209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210">
        <v>0</v>
      </c>
      <c r="S53" s="210">
        <v>0</v>
      </c>
      <c r="T53" s="210">
        <v>0</v>
      </c>
      <c r="U53" s="210">
        <v>0</v>
      </c>
      <c r="V53" s="210">
        <v>0</v>
      </c>
      <c r="W53" s="210">
        <v>0</v>
      </c>
      <c r="X53" s="211">
        <v>0</v>
      </c>
    </row>
    <row r="54" spans="1:24" ht="15" customHeight="1" x14ac:dyDescent="0.2">
      <c r="A54" s="191"/>
      <c r="B54" s="192" t="s">
        <v>108</v>
      </c>
      <c r="C54" s="212"/>
      <c r="D54" s="217" t="s">
        <v>220</v>
      </c>
      <c r="E54" s="229"/>
      <c r="F54" s="192" t="s">
        <v>19</v>
      </c>
      <c r="G54" s="193"/>
      <c r="H54" s="230">
        <f t="shared" si="3"/>
        <v>314</v>
      </c>
      <c r="I54" s="216">
        <v>0</v>
      </c>
      <c r="J54" s="216">
        <v>0</v>
      </c>
      <c r="K54" s="216">
        <v>0</v>
      </c>
      <c r="L54" s="216">
        <v>6</v>
      </c>
      <c r="M54" s="216">
        <v>49</v>
      </c>
      <c r="N54" s="216">
        <v>71</v>
      </c>
      <c r="O54" s="216">
        <v>8</v>
      </c>
      <c r="P54" s="216">
        <v>6</v>
      </c>
      <c r="Q54" s="216">
        <v>20</v>
      </c>
      <c r="R54" s="216">
        <v>0</v>
      </c>
      <c r="S54" s="216">
        <v>140</v>
      </c>
      <c r="T54" s="216">
        <v>0</v>
      </c>
      <c r="U54" s="216">
        <v>8</v>
      </c>
      <c r="V54" s="216">
        <v>0</v>
      </c>
      <c r="W54" s="216">
        <v>0</v>
      </c>
      <c r="X54" s="196">
        <v>6</v>
      </c>
    </row>
    <row r="55" spans="1:24" ht="15" customHeight="1" x14ac:dyDescent="0.15">
      <c r="A55" s="191"/>
      <c r="B55" s="283" t="s">
        <v>214</v>
      </c>
      <c r="C55" s="283"/>
      <c r="D55" s="283"/>
      <c r="E55" s="208"/>
      <c r="F55" s="192" t="s">
        <v>59</v>
      </c>
      <c r="G55" s="193"/>
      <c r="H55" s="230">
        <f t="shared" si="3"/>
        <v>0</v>
      </c>
      <c r="I55" s="209">
        <v>0</v>
      </c>
      <c r="J55" s="210">
        <v>0</v>
      </c>
      <c r="K55" s="210">
        <v>0</v>
      </c>
      <c r="L55" s="210">
        <v>0</v>
      </c>
      <c r="M55" s="210">
        <v>0</v>
      </c>
      <c r="N55" s="210">
        <v>0</v>
      </c>
      <c r="O55" s="210">
        <v>0</v>
      </c>
      <c r="P55" s="210">
        <v>0</v>
      </c>
      <c r="Q55" s="210">
        <v>0</v>
      </c>
      <c r="R55" s="210">
        <v>0</v>
      </c>
      <c r="S55" s="210">
        <v>0</v>
      </c>
      <c r="T55" s="210">
        <v>0</v>
      </c>
      <c r="U55" s="210">
        <v>0</v>
      </c>
      <c r="V55" s="210">
        <v>0</v>
      </c>
      <c r="W55" s="210">
        <v>0</v>
      </c>
      <c r="X55" s="211">
        <v>0</v>
      </c>
    </row>
    <row r="56" spans="1:24" ht="15" customHeight="1" x14ac:dyDescent="0.2">
      <c r="A56" s="191"/>
      <c r="B56" s="192" t="s">
        <v>109</v>
      </c>
      <c r="C56" s="212"/>
      <c r="D56" s="217" t="s">
        <v>212</v>
      </c>
      <c r="E56" s="229"/>
      <c r="F56" s="192" t="s">
        <v>19</v>
      </c>
      <c r="G56" s="193"/>
      <c r="H56" s="230">
        <f t="shared" si="3"/>
        <v>57</v>
      </c>
      <c r="I56" s="216">
        <v>5</v>
      </c>
      <c r="J56" s="216">
        <v>0</v>
      </c>
      <c r="K56" s="216">
        <v>0</v>
      </c>
      <c r="L56" s="216">
        <v>4</v>
      </c>
      <c r="M56" s="216">
        <v>10</v>
      </c>
      <c r="N56" s="216">
        <v>23</v>
      </c>
      <c r="O56" s="216">
        <v>2</v>
      </c>
      <c r="P56" s="216">
        <v>2</v>
      </c>
      <c r="Q56" s="216">
        <v>5</v>
      </c>
      <c r="R56" s="216">
        <v>0</v>
      </c>
      <c r="S56" s="216">
        <v>1</v>
      </c>
      <c r="T56" s="216">
        <v>0</v>
      </c>
      <c r="U56" s="216">
        <v>2</v>
      </c>
      <c r="V56" s="216">
        <v>0</v>
      </c>
      <c r="W56" s="216">
        <v>0</v>
      </c>
      <c r="X56" s="196">
        <v>3</v>
      </c>
    </row>
    <row r="57" spans="1:24" ht="15" customHeight="1" x14ac:dyDescent="0.15">
      <c r="A57" s="191"/>
      <c r="B57" s="283" t="s">
        <v>214</v>
      </c>
      <c r="C57" s="283"/>
      <c r="D57" s="283"/>
      <c r="E57" s="208"/>
      <c r="F57" s="192" t="s">
        <v>59</v>
      </c>
      <c r="G57" s="193"/>
      <c r="H57" s="230">
        <f t="shared" si="3"/>
        <v>0</v>
      </c>
      <c r="I57" s="209">
        <v>0</v>
      </c>
      <c r="J57" s="210">
        <v>0</v>
      </c>
      <c r="K57" s="210">
        <v>0</v>
      </c>
      <c r="L57" s="210">
        <v>0</v>
      </c>
      <c r="M57" s="210">
        <v>0</v>
      </c>
      <c r="N57" s="210">
        <v>0</v>
      </c>
      <c r="O57" s="210">
        <v>0</v>
      </c>
      <c r="P57" s="210">
        <v>0</v>
      </c>
      <c r="Q57" s="210">
        <v>0</v>
      </c>
      <c r="R57" s="210">
        <v>0</v>
      </c>
      <c r="S57" s="210">
        <v>0</v>
      </c>
      <c r="T57" s="210">
        <v>0</v>
      </c>
      <c r="U57" s="210">
        <v>0</v>
      </c>
      <c r="V57" s="210">
        <v>0</v>
      </c>
      <c r="W57" s="210">
        <v>0</v>
      </c>
      <c r="X57" s="211">
        <v>0</v>
      </c>
    </row>
    <row r="58" spans="1:24" ht="15" customHeight="1" x14ac:dyDescent="0.2">
      <c r="A58" s="191"/>
      <c r="B58" s="192" t="s">
        <v>110</v>
      </c>
      <c r="C58" s="212"/>
      <c r="D58" s="217" t="s">
        <v>214</v>
      </c>
      <c r="E58" s="229"/>
      <c r="F58" s="192" t="s">
        <v>19</v>
      </c>
      <c r="G58" s="193"/>
      <c r="H58" s="230">
        <f t="shared" si="3"/>
        <v>31</v>
      </c>
      <c r="I58" s="216">
        <v>0</v>
      </c>
      <c r="J58" s="216">
        <v>0</v>
      </c>
      <c r="K58" s="216">
        <v>5</v>
      </c>
      <c r="L58" s="216">
        <v>2</v>
      </c>
      <c r="M58" s="216">
        <v>6</v>
      </c>
      <c r="N58" s="216">
        <v>15</v>
      </c>
      <c r="O58" s="216">
        <v>0</v>
      </c>
      <c r="P58" s="216">
        <v>0</v>
      </c>
      <c r="Q58" s="216">
        <v>0</v>
      </c>
      <c r="R58" s="216">
        <v>0</v>
      </c>
      <c r="S58" s="216">
        <v>2</v>
      </c>
      <c r="T58" s="216">
        <v>0</v>
      </c>
      <c r="U58" s="216">
        <v>1</v>
      </c>
      <c r="V58" s="216">
        <v>0</v>
      </c>
      <c r="W58" s="216">
        <v>0</v>
      </c>
      <c r="X58" s="196">
        <v>0</v>
      </c>
    </row>
    <row r="59" spans="1:24" ht="15" customHeight="1" x14ac:dyDescent="0.15">
      <c r="A59" s="191"/>
      <c r="B59" s="283" t="s">
        <v>212</v>
      </c>
      <c r="C59" s="283"/>
      <c r="D59" s="283"/>
      <c r="E59" s="208"/>
      <c r="F59" s="192" t="s">
        <v>59</v>
      </c>
      <c r="G59" s="193"/>
      <c r="H59" s="230">
        <f t="shared" si="3"/>
        <v>0</v>
      </c>
      <c r="I59" s="209">
        <v>0</v>
      </c>
      <c r="J59" s="210">
        <v>0</v>
      </c>
      <c r="K59" s="210">
        <v>0</v>
      </c>
      <c r="L59" s="210">
        <v>0</v>
      </c>
      <c r="M59" s="210">
        <v>0</v>
      </c>
      <c r="N59" s="210">
        <v>0</v>
      </c>
      <c r="O59" s="210">
        <v>0</v>
      </c>
      <c r="P59" s="210">
        <v>0</v>
      </c>
      <c r="Q59" s="210">
        <v>0</v>
      </c>
      <c r="R59" s="210">
        <v>0</v>
      </c>
      <c r="S59" s="210">
        <v>0</v>
      </c>
      <c r="T59" s="210">
        <v>0</v>
      </c>
      <c r="U59" s="210">
        <v>0</v>
      </c>
      <c r="V59" s="210">
        <v>0</v>
      </c>
      <c r="W59" s="210">
        <v>0</v>
      </c>
      <c r="X59" s="211">
        <v>0</v>
      </c>
    </row>
    <row r="60" spans="1:24" ht="15" customHeight="1" x14ac:dyDescent="0.2">
      <c r="A60" s="191"/>
      <c r="B60" s="192" t="s">
        <v>111</v>
      </c>
      <c r="C60" s="212"/>
      <c r="D60" s="217" t="s">
        <v>212</v>
      </c>
      <c r="E60" s="229"/>
      <c r="F60" s="192" t="s">
        <v>19</v>
      </c>
      <c r="G60" s="193"/>
      <c r="H60" s="230">
        <f t="shared" si="3"/>
        <v>13</v>
      </c>
      <c r="I60" s="216">
        <v>0</v>
      </c>
      <c r="J60" s="216">
        <v>0</v>
      </c>
      <c r="K60" s="216">
        <v>0</v>
      </c>
      <c r="L60" s="216">
        <v>3</v>
      </c>
      <c r="M60" s="216">
        <v>0</v>
      </c>
      <c r="N60" s="216">
        <v>6</v>
      </c>
      <c r="O60" s="216">
        <v>0</v>
      </c>
      <c r="P60" s="216">
        <v>0</v>
      </c>
      <c r="Q60" s="216">
        <v>0</v>
      </c>
      <c r="R60" s="216">
        <v>0</v>
      </c>
      <c r="S60" s="216">
        <v>3</v>
      </c>
      <c r="T60" s="216">
        <v>0</v>
      </c>
      <c r="U60" s="216">
        <v>0</v>
      </c>
      <c r="V60" s="216">
        <v>0</v>
      </c>
      <c r="W60" s="216">
        <v>0</v>
      </c>
      <c r="X60" s="196">
        <v>1</v>
      </c>
    </row>
    <row r="61" spans="1:24" ht="15" customHeight="1" x14ac:dyDescent="0.15">
      <c r="A61" s="191"/>
      <c r="B61" s="283" t="s">
        <v>214</v>
      </c>
      <c r="C61" s="283"/>
      <c r="D61" s="283"/>
      <c r="E61" s="208"/>
      <c r="F61" s="192" t="s">
        <v>59</v>
      </c>
      <c r="G61" s="193"/>
      <c r="H61" s="230">
        <f t="shared" si="3"/>
        <v>0</v>
      </c>
      <c r="I61" s="209">
        <v>0</v>
      </c>
      <c r="J61" s="210">
        <v>0</v>
      </c>
      <c r="K61" s="210">
        <v>0</v>
      </c>
      <c r="L61" s="210">
        <v>0</v>
      </c>
      <c r="M61" s="210">
        <v>0</v>
      </c>
      <c r="N61" s="210">
        <v>0</v>
      </c>
      <c r="O61" s="210">
        <v>0</v>
      </c>
      <c r="P61" s="210">
        <v>0</v>
      </c>
      <c r="Q61" s="210">
        <v>0</v>
      </c>
      <c r="R61" s="210">
        <v>0</v>
      </c>
      <c r="S61" s="210">
        <v>0</v>
      </c>
      <c r="T61" s="210">
        <v>0</v>
      </c>
      <c r="U61" s="210">
        <v>0</v>
      </c>
      <c r="V61" s="210">
        <v>0</v>
      </c>
      <c r="W61" s="210">
        <v>0</v>
      </c>
      <c r="X61" s="211">
        <v>0</v>
      </c>
    </row>
    <row r="62" spans="1:24" ht="15" customHeight="1" x14ac:dyDescent="0.15">
      <c r="A62" s="191"/>
      <c r="B62" s="192" t="s">
        <v>112</v>
      </c>
      <c r="C62" s="231"/>
      <c r="D62" s="217" t="s">
        <v>215</v>
      </c>
      <c r="E62" s="229"/>
      <c r="F62" s="192" t="s">
        <v>19</v>
      </c>
      <c r="G62" s="193"/>
      <c r="H62" s="230">
        <f t="shared" si="3"/>
        <v>231</v>
      </c>
      <c r="I62" s="216">
        <v>4</v>
      </c>
      <c r="J62" s="216">
        <v>0</v>
      </c>
      <c r="K62" s="216">
        <v>1</v>
      </c>
      <c r="L62" s="216">
        <v>11</v>
      </c>
      <c r="M62" s="216">
        <v>42</v>
      </c>
      <c r="N62" s="216">
        <v>115</v>
      </c>
      <c r="O62" s="216">
        <v>0</v>
      </c>
      <c r="P62" s="216">
        <v>1</v>
      </c>
      <c r="Q62" s="216">
        <v>37</v>
      </c>
      <c r="R62" s="216">
        <v>0</v>
      </c>
      <c r="S62" s="216">
        <v>5</v>
      </c>
      <c r="T62" s="216">
        <v>0</v>
      </c>
      <c r="U62" s="216">
        <v>9</v>
      </c>
      <c r="V62" s="216">
        <v>0</v>
      </c>
      <c r="W62" s="216">
        <v>1</v>
      </c>
      <c r="X62" s="196">
        <v>5</v>
      </c>
    </row>
    <row r="63" spans="1:24" ht="15" customHeight="1" x14ac:dyDescent="0.15">
      <c r="A63" s="191"/>
      <c r="B63" s="283" t="s">
        <v>213</v>
      </c>
      <c r="C63" s="283"/>
      <c r="D63" s="283"/>
      <c r="E63" s="208"/>
      <c r="F63" s="192" t="s">
        <v>59</v>
      </c>
      <c r="G63" s="193"/>
      <c r="H63" s="230">
        <f t="shared" si="3"/>
        <v>0</v>
      </c>
      <c r="I63" s="209">
        <v>0</v>
      </c>
      <c r="J63" s="210">
        <v>0</v>
      </c>
      <c r="K63" s="210">
        <v>0</v>
      </c>
      <c r="L63" s="210">
        <v>0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R63" s="210">
        <v>0</v>
      </c>
      <c r="S63" s="210">
        <v>0</v>
      </c>
      <c r="T63" s="210">
        <v>0</v>
      </c>
      <c r="U63" s="210">
        <v>0</v>
      </c>
      <c r="V63" s="210">
        <v>0</v>
      </c>
      <c r="W63" s="210">
        <v>0</v>
      </c>
      <c r="X63" s="211">
        <v>0</v>
      </c>
    </row>
    <row r="64" spans="1:24" ht="15" customHeight="1" x14ac:dyDescent="0.2">
      <c r="A64" s="191"/>
      <c r="B64" s="192" t="s">
        <v>113</v>
      </c>
      <c r="C64" s="212"/>
      <c r="D64" s="217" t="s">
        <v>213</v>
      </c>
      <c r="E64" s="229"/>
      <c r="F64" s="192" t="s">
        <v>19</v>
      </c>
      <c r="G64" s="193"/>
      <c r="H64" s="230">
        <f t="shared" si="3"/>
        <v>57</v>
      </c>
      <c r="I64" s="216">
        <v>0</v>
      </c>
      <c r="J64" s="216">
        <v>0</v>
      </c>
      <c r="K64" s="216">
        <v>0</v>
      </c>
      <c r="L64" s="216">
        <v>3</v>
      </c>
      <c r="M64" s="216">
        <v>20</v>
      </c>
      <c r="N64" s="216">
        <v>31</v>
      </c>
      <c r="O64" s="216">
        <v>0</v>
      </c>
      <c r="P64" s="216">
        <v>0</v>
      </c>
      <c r="Q64" s="216">
        <v>3</v>
      </c>
      <c r="R64" s="216">
        <v>0</v>
      </c>
      <c r="S64" s="216">
        <v>0</v>
      </c>
      <c r="T64" s="216">
        <v>0</v>
      </c>
      <c r="U64" s="216">
        <v>0</v>
      </c>
      <c r="V64" s="216">
        <v>0</v>
      </c>
      <c r="W64" s="216">
        <v>0</v>
      </c>
      <c r="X64" s="196">
        <v>0</v>
      </c>
    </row>
    <row r="65" spans="1:26" ht="15" customHeight="1" x14ac:dyDescent="0.15">
      <c r="A65" s="191"/>
      <c r="B65" s="283" t="s">
        <v>213</v>
      </c>
      <c r="C65" s="283"/>
      <c r="D65" s="283"/>
      <c r="E65" s="208"/>
      <c r="F65" s="192" t="s">
        <v>59</v>
      </c>
      <c r="G65" s="193"/>
      <c r="H65" s="230">
        <f t="shared" si="3"/>
        <v>0</v>
      </c>
      <c r="I65" s="209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R65" s="210">
        <v>0</v>
      </c>
      <c r="S65" s="210">
        <v>0</v>
      </c>
      <c r="T65" s="210">
        <v>0</v>
      </c>
      <c r="U65" s="210">
        <v>0</v>
      </c>
      <c r="V65" s="210">
        <v>0</v>
      </c>
      <c r="W65" s="210">
        <v>0</v>
      </c>
      <c r="X65" s="211">
        <v>0</v>
      </c>
    </row>
    <row r="66" spans="1:26" ht="15" customHeight="1" x14ac:dyDescent="0.2">
      <c r="A66" s="191"/>
      <c r="B66" s="192" t="s">
        <v>114</v>
      </c>
      <c r="C66" s="212"/>
      <c r="D66" s="217" t="s">
        <v>213</v>
      </c>
      <c r="E66" s="214"/>
      <c r="F66" s="192" t="s">
        <v>19</v>
      </c>
      <c r="G66" s="193"/>
      <c r="H66" s="230">
        <f t="shared" si="3"/>
        <v>62</v>
      </c>
      <c r="I66" s="216">
        <v>0</v>
      </c>
      <c r="J66" s="216">
        <v>0</v>
      </c>
      <c r="K66" s="216">
        <v>0</v>
      </c>
      <c r="L66" s="216">
        <v>19</v>
      </c>
      <c r="M66" s="216">
        <v>7</v>
      </c>
      <c r="N66" s="216">
        <v>14</v>
      </c>
      <c r="O66" s="216">
        <v>4</v>
      </c>
      <c r="P66" s="216">
        <v>7</v>
      </c>
      <c r="Q66" s="216">
        <v>0</v>
      </c>
      <c r="R66" s="216">
        <v>0</v>
      </c>
      <c r="S66" s="216">
        <v>2</v>
      </c>
      <c r="T66" s="216">
        <v>0</v>
      </c>
      <c r="U66" s="216">
        <v>0</v>
      </c>
      <c r="V66" s="216">
        <v>0</v>
      </c>
      <c r="W66" s="216">
        <v>0</v>
      </c>
      <c r="X66" s="196">
        <v>9</v>
      </c>
    </row>
    <row r="67" spans="1:26" ht="15" customHeight="1" thickBot="1" x14ac:dyDescent="0.2">
      <c r="A67" s="197"/>
      <c r="B67" s="273" t="s">
        <v>213</v>
      </c>
      <c r="C67" s="273"/>
      <c r="D67" s="273"/>
      <c r="E67" s="218"/>
      <c r="F67" s="198" t="s">
        <v>59</v>
      </c>
      <c r="G67" s="199"/>
      <c r="H67" s="232">
        <f t="shared" si="3"/>
        <v>0</v>
      </c>
      <c r="I67" s="219">
        <v>0</v>
      </c>
      <c r="J67" s="220">
        <v>0</v>
      </c>
      <c r="K67" s="220">
        <v>0</v>
      </c>
      <c r="L67" s="220">
        <v>0</v>
      </c>
      <c r="M67" s="220">
        <v>0</v>
      </c>
      <c r="N67" s="220">
        <v>0</v>
      </c>
      <c r="O67" s="220">
        <v>0</v>
      </c>
      <c r="P67" s="220">
        <v>0</v>
      </c>
      <c r="Q67" s="220">
        <v>0</v>
      </c>
      <c r="R67" s="220">
        <v>0</v>
      </c>
      <c r="S67" s="220">
        <v>0</v>
      </c>
      <c r="T67" s="220">
        <v>0</v>
      </c>
      <c r="U67" s="220">
        <v>0</v>
      </c>
      <c r="V67" s="220">
        <v>0</v>
      </c>
      <c r="W67" s="220">
        <v>0</v>
      </c>
      <c r="X67" s="221">
        <v>0</v>
      </c>
    </row>
    <row r="68" spans="1:26" s="116" customFormat="1" ht="9.15" customHeight="1" thickBot="1" x14ac:dyDescent="0.25">
      <c r="A68" s="233"/>
      <c r="B68" s="212"/>
      <c r="C68" s="212"/>
      <c r="D68" s="212"/>
      <c r="E68" s="212"/>
      <c r="F68" s="212"/>
      <c r="G68" s="212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117"/>
    </row>
    <row r="69" spans="1:26" s="119" customFormat="1" ht="10" customHeight="1" x14ac:dyDescent="0.15">
      <c r="A69" s="274" t="s">
        <v>207</v>
      </c>
      <c r="B69" s="275"/>
      <c r="C69" s="275"/>
      <c r="D69" s="275"/>
      <c r="E69" s="275"/>
      <c r="F69" s="275"/>
      <c r="G69" s="276"/>
      <c r="H69" s="171"/>
      <c r="I69" s="172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4"/>
    </row>
    <row r="70" spans="1:26" s="120" customFormat="1" ht="55" customHeight="1" x14ac:dyDescent="0.15">
      <c r="A70" s="277"/>
      <c r="B70" s="278"/>
      <c r="C70" s="278"/>
      <c r="D70" s="278"/>
      <c r="E70" s="278"/>
      <c r="F70" s="278"/>
      <c r="G70" s="279"/>
      <c r="H70" s="175" t="s">
        <v>16</v>
      </c>
      <c r="I70" s="176" t="s">
        <v>15</v>
      </c>
      <c r="J70" s="177" t="s">
        <v>14</v>
      </c>
      <c r="K70" s="177" t="s">
        <v>13</v>
      </c>
      <c r="L70" s="177" t="s">
        <v>12</v>
      </c>
      <c r="M70" s="177" t="s">
        <v>11</v>
      </c>
      <c r="N70" s="177" t="s">
        <v>10</v>
      </c>
      <c r="O70" s="177" t="s">
        <v>9</v>
      </c>
      <c r="P70" s="177" t="s">
        <v>8</v>
      </c>
      <c r="Q70" s="177" t="s">
        <v>7</v>
      </c>
      <c r="R70" s="177" t="s">
        <v>6</v>
      </c>
      <c r="S70" s="178" t="s">
        <v>5</v>
      </c>
      <c r="T70" s="177" t="s">
        <v>4</v>
      </c>
      <c r="U70" s="177" t="s">
        <v>3</v>
      </c>
      <c r="V70" s="177" t="s">
        <v>2</v>
      </c>
      <c r="W70" s="177" t="s">
        <v>1</v>
      </c>
      <c r="X70" s="179" t="s">
        <v>0</v>
      </c>
      <c r="Y70" s="117"/>
    </row>
    <row r="71" spans="1:26" s="116" customFormat="1" ht="10" customHeight="1" thickBot="1" x14ac:dyDescent="0.2">
      <c r="A71" s="280"/>
      <c r="B71" s="281"/>
      <c r="C71" s="281"/>
      <c r="D71" s="281"/>
      <c r="E71" s="281"/>
      <c r="F71" s="281"/>
      <c r="G71" s="282"/>
      <c r="H71" s="180"/>
      <c r="I71" s="181"/>
      <c r="J71" s="182"/>
      <c r="K71" s="182"/>
      <c r="L71" s="182"/>
      <c r="M71" s="182"/>
      <c r="N71" s="182"/>
      <c r="O71" s="182"/>
      <c r="P71" s="182"/>
      <c r="Q71" s="182"/>
      <c r="R71" s="182"/>
      <c r="S71" s="183"/>
      <c r="T71" s="182"/>
      <c r="U71" s="182"/>
      <c r="V71" s="182"/>
      <c r="W71" s="182"/>
      <c r="X71" s="184"/>
      <c r="Y71" s="117"/>
    </row>
    <row r="72" spans="1:26" s="116" customFormat="1" ht="15" customHeight="1" x14ac:dyDescent="0.15">
      <c r="A72" s="185"/>
      <c r="B72" s="284"/>
      <c r="C72" s="284"/>
      <c r="D72" s="284"/>
      <c r="E72" s="284"/>
      <c r="F72" s="284"/>
      <c r="G72" s="186"/>
      <c r="H72" s="187" t="s">
        <v>17</v>
      </c>
      <c r="I72" s="235" t="s">
        <v>17</v>
      </c>
      <c r="J72" s="189" t="s">
        <v>17</v>
      </c>
      <c r="K72" s="189" t="s">
        <v>17</v>
      </c>
      <c r="L72" s="189" t="s">
        <v>17</v>
      </c>
      <c r="M72" s="189" t="s">
        <v>17</v>
      </c>
      <c r="N72" s="189" t="s">
        <v>17</v>
      </c>
      <c r="O72" s="189" t="s">
        <v>17</v>
      </c>
      <c r="P72" s="189" t="s">
        <v>17</v>
      </c>
      <c r="Q72" s="189" t="s">
        <v>17</v>
      </c>
      <c r="R72" s="189" t="s">
        <v>17</v>
      </c>
      <c r="S72" s="189" t="s">
        <v>17</v>
      </c>
      <c r="T72" s="189" t="s">
        <v>17</v>
      </c>
      <c r="U72" s="189" t="s">
        <v>17</v>
      </c>
      <c r="V72" s="189" t="s">
        <v>17</v>
      </c>
      <c r="W72" s="189" t="s">
        <v>17</v>
      </c>
      <c r="X72" s="190" t="s">
        <v>17</v>
      </c>
      <c r="Y72" s="117"/>
    </row>
    <row r="73" spans="1:26" ht="15" customHeight="1" x14ac:dyDescent="0.2">
      <c r="A73" s="191"/>
      <c r="B73" s="192" t="s">
        <v>115</v>
      </c>
      <c r="C73" s="212"/>
      <c r="D73" s="213" t="s">
        <v>100</v>
      </c>
      <c r="E73" s="214"/>
      <c r="F73" s="192" t="s">
        <v>19</v>
      </c>
      <c r="G73" s="193"/>
      <c r="H73" s="230">
        <f t="shared" ref="H73:H102" si="4">SUM(I73:X73)</f>
        <v>0</v>
      </c>
      <c r="I73" s="215">
        <v>0</v>
      </c>
      <c r="J73" s="216">
        <v>0</v>
      </c>
      <c r="K73" s="216">
        <v>0</v>
      </c>
      <c r="L73" s="216">
        <v>0</v>
      </c>
      <c r="M73" s="216">
        <v>0</v>
      </c>
      <c r="N73" s="216">
        <v>0</v>
      </c>
      <c r="O73" s="216">
        <v>0</v>
      </c>
      <c r="P73" s="216">
        <v>0</v>
      </c>
      <c r="Q73" s="216">
        <v>0</v>
      </c>
      <c r="R73" s="216">
        <v>0</v>
      </c>
      <c r="S73" s="216">
        <v>0</v>
      </c>
      <c r="T73" s="216">
        <v>0</v>
      </c>
      <c r="U73" s="216">
        <v>0</v>
      </c>
      <c r="V73" s="216">
        <v>0</v>
      </c>
      <c r="W73" s="216">
        <v>0</v>
      </c>
      <c r="X73" s="196">
        <v>0</v>
      </c>
    </row>
    <row r="74" spans="1:26" ht="15" customHeight="1" x14ac:dyDescent="0.15">
      <c r="A74" s="191"/>
      <c r="B74" s="283" t="s">
        <v>215</v>
      </c>
      <c r="C74" s="283"/>
      <c r="D74" s="283"/>
      <c r="E74" s="208"/>
      <c r="F74" s="192" t="s">
        <v>59</v>
      </c>
      <c r="G74" s="193"/>
      <c r="H74" s="230">
        <f t="shared" si="4"/>
        <v>0</v>
      </c>
      <c r="I74" s="209">
        <v>0</v>
      </c>
      <c r="J74" s="210">
        <v>0</v>
      </c>
      <c r="K74" s="210">
        <v>0</v>
      </c>
      <c r="L74" s="210">
        <v>0</v>
      </c>
      <c r="M74" s="210">
        <v>0</v>
      </c>
      <c r="N74" s="210">
        <v>0</v>
      </c>
      <c r="O74" s="210">
        <v>0</v>
      </c>
      <c r="P74" s="210">
        <v>0</v>
      </c>
      <c r="Q74" s="210">
        <v>0</v>
      </c>
      <c r="R74" s="210">
        <v>0</v>
      </c>
      <c r="S74" s="210">
        <v>0</v>
      </c>
      <c r="T74" s="210">
        <v>0</v>
      </c>
      <c r="U74" s="210">
        <v>0</v>
      </c>
      <c r="V74" s="210">
        <v>0</v>
      </c>
      <c r="W74" s="210">
        <v>0</v>
      </c>
      <c r="X74" s="211">
        <v>0</v>
      </c>
    </row>
    <row r="75" spans="1:26" ht="15" customHeight="1" x14ac:dyDescent="0.2">
      <c r="A75" s="191"/>
      <c r="B75" s="192" t="s">
        <v>116</v>
      </c>
      <c r="C75" s="212"/>
      <c r="D75" s="217" t="s">
        <v>225</v>
      </c>
      <c r="E75" s="229"/>
      <c r="F75" s="192" t="s">
        <v>19</v>
      </c>
      <c r="G75" s="193"/>
      <c r="H75" s="230">
        <f t="shared" si="4"/>
        <v>0</v>
      </c>
      <c r="I75" s="215">
        <v>0</v>
      </c>
      <c r="J75" s="216">
        <v>0</v>
      </c>
      <c r="K75" s="216">
        <v>0</v>
      </c>
      <c r="L75" s="216">
        <v>0</v>
      </c>
      <c r="M75" s="216">
        <v>0</v>
      </c>
      <c r="N75" s="216">
        <v>0</v>
      </c>
      <c r="O75" s="216">
        <v>0</v>
      </c>
      <c r="P75" s="216">
        <v>0</v>
      </c>
      <c r="Q75" s="216">
        <v>0</v>
      </c>
      <c r="R75" s="216">
        <v>0</v>
      </c>
      <c r="S75" s="216">
        <v>0</v>
      </c>
      <c r="T75" s="216">
        <v>0</v>
      </c>
      <c r="U75" s="216">
        <v>0</v>
      </c>
      <c r="V75" s="216">
        <v>0</v>
      </c>
      <c r="W75" s="216">
        <v>0</v>
      </c>
      <c r="X75" s="196">
        <v>0</v>
      </c>
    </row>
    <row r="76" spans="1:26" ht="15" customHeight="1" x14ac:dyDescent="0.15">
      <c r="A76" s="191"/>
      <c r="B76" s="283" t="s">
        <v>225</v>
      </c>
      <c r="C76" s="283"/>
      <c r="D76" s="283"/>
      <c r="E76" s="208"/>
      <c r="F76" s="192" t="s">
        <v>59</v>
      </c>
      <c r="G76" s="193"/>
      <c r="H76" s="228">
        <f t="shared" si="4"/>
        <v>0</v>
      </c>
      <c r="I76" s="215">
        <v>0</v>
      </c>
      <c r="J76" s="216">
        <v>0</v>
      </c>
      <c r="K76" s="216">
        <v>0</v>
      </c>
      <c r="L76" s="216">
        <v>0</v>
      </c>
      <c r="M76" s="216">
        <v>0</v>
      </c>
      <c r="N76" s="216">
        <v>0</v>
      </c>
      <c r="O76" s="216">
        <v>0</v>
      </c>
      <c r="P76" s="216">
        <v>0</v>
      </c>
      <c r="Q76" s="216">
        <v>0</v>
      </c>
      <c r="R76" s="216">
        <v>0</v>
      </c>
      <c r="S76" s="216">
        <v>0</v>
      </c>
      <c r="T76" s="216">
        <v>0</v>
      </c>
      <c r="U76" s="216">
        <v>0</v>
      </c>
      <c r="V76" s="216">
        <v>0</v>
      </c>
      <c r="W76" s="216">
        <v>0</v>
      </c>
      <c r="X76" s="196">
        <v>0</v>
      </c>
      <c r="Z76" s="19"/>
    </row>
    <row r="77" spans="1:26" ht="15" customHeight="1" x14ac:dyDescent="0.2">
      <c r="A77" s="191"/>
      <c r="B77" s="192" t="s">
        <v>117</v>
      </c>
      <c r="C77" s="212"/>
      <c r="D77" s="217" t="s">
        <v>225</v>
      </c>
      <c r="E77" s="229"/>
      <c r="F77" s="192" t="s">
        <v>19</v>
      </c>
      <c r="G77" s="193"/>
      <c r="H77" s="228">
        <f t="shared" si="4"/>
        <v>0</v>
      </c>
      <c r="I77" s="215">
        <v>0</v>
      </c>
      <c r="J77" s="216">
        <v>0</v>
      </c>
      <c r="K77" s="216">
        <v>0</v>
      </c>
      <c r="L77" s="216">
        <v>0</v>
      </c>
      <c r="M77" s="216">
        <v>0</v>
      </c>
      <c r="N77" s="216">
        <v>0</v>
      </c>
      <c r="O77" s="216">
        <v>0</v>
      </c>
      <c r="P77" s="216">
        <v>0</v>
      </c>
      <c r="Q77" s="216">
        <v>0</v>
      </c>
      <c r="R77" s="216">
        <v>0</v>
      </c>
      <c r="S77" s="216">
        <v>0</v>
      </c>
      <c r="T77" s="216">
        <v>0</v>
      </c>
      <c r="U77" s="216">
        <v>0</v>
      </c>
      <c r="V77" s="216">
        <v>0</v>
      </c>
      <c r="W77" s="216">
        <v>0</v>
      </c>
      <c r="X77" s="196">
        <v>0</v>
      </c>
    </row>
    <row r="78" spans="1:26" ht="15" customHeight="1" x14ac:dyDescent="0.15">
      <c r="A78" s="191"/>
      <c r="B78" s="283" t="s">
        <v>225</v>
      </c>
      <c r="C78" s="283"/>
      <c r="D78" s="283"/>
      <c r="E78" s="208"/>
      <c r="F78" s="192" t="s">
        <v>59</v>
      </c>
      <c r="G78" s="193"/>
      <c r="H78" s="228">
        <f t="shared" si="4"/>
        <v>0</v>
      </c>
      <c r="I78" s="215">
        <v>0</v>
      </c>
      <c r="J78" s="216">
        <v>0</v>
      </c>
      <c r="K78" s="216">
        <v>0</v>
      </c>
      <c r="L78" s="216">
        <v>0</v>
      </c>
      <c r="M78" s="216">
        <v>0</v>
      </c>
      <c r="N78" s="216">
        <v>0</v>
      </c>
      <c r="O78" s="216">
        <v>0</v>
      </c>
      <c r="P78" s="216">
        <v>0</v>
      </c>
      <c r="Q78" s="216">
        <v>0</v>
      </c>
      <c r="R78" s="216">
        <v>0</v>
      </c>
      <c r="S78" s="216">
        <v>0</v>
      </c>
      <c r="T78" s="216">
        <v>0</v>
      </c>
      <c r="U78" s="216">
        <v>0</v>
      </c>
      <c r="V78" s="216">
        <v>0</v>
      </c>
      <c r="W78" s="216">
        <v>0</v>
      </c>
      <c r="X78" s="196">
        <v>0</v>
      </c>
    </row>
    <row r="79" spans="1:26" ht="15" customHeight="1" x14ac:dyDescent="0.2">
      <c r="A79" s="191"/>
      <c r="B79" s="192" t="s">
        <v>118</v>
      </c>
      <c r="C79" s="212"/>
      <c r="D79" s="217" t="s">
        <v>225</v>
      </c>
      <c r="E79" s="229"/>
      <c r="F79" s="192" t="s">
        <v>19</v>
      </c>
      <c r="G79" s="193"/>
      <c r="H79" s="228">
        <f t="shared" si="4"/>
        <v>0</v>
      </c>
      <c r="I79" s="215">
        <v>0</v>
      </c>
      <c r="J79" s="216">
        <v>0</v>
      </c>
      <c r="K79" s="216">
        <v>0</v>
      </c>
      <c r="L79" s="216">
        <v>0</v>
      </c>
      <c r="M79" s="216">
        <v>0</v>
      </c>
      <c r="N79" s="216">
        <v>0</v>
      </c>
      <c r="O79" s="216">
        <v>0</v>
      </c>
      <c r="P79" s="216">
        <v>0</v>
      </c>
      <c r="Q79" s="216">
        <v>0</v>
      </c>
      <c r="R79" s="216">
        <v>0</v>
      </c>
      <c r="S79" s="216">
        <v>0</v>
      </c>
      <c r="T79" s="216">
        <v>0</v>
      </c>
      <c r="U79" s="216">
        <v>0</v>
      </c>
      <c r="V79" s="216">
        <v>0</v>
      </c>
      <c r="W79" s="216">
        <v>0</v>
      </c>
      <c r="X79" s="196">
        <v>0</v>
      </c>
    </row>
    <row r="80" spans="1:26" ht="15" customHeight="1" x14ac:dyDescent="0.15">
      <c r="A80" s="191"/>
      <c r="B80" s="283" t="s">
        <v>224</v>
      </c>
      <c r="C80" s="283"/>
      <c r="D80" s="283"/>
      <c r="E80" s="208"/>
      <c r="F80" s="192" t="s">
        <v>59</v>
      </c>
      <c r="G80" s="193"/>
      <c r="H80" s="228">
        <f t="shared" si="4"/>
        <v>0</v>
      </c>
      <c r="I80" s="215">
        <v>0</v>
      </c>
      <c r="J80" s="216">
        <v>0</v>
      </c>
      <c r="K80" s="216">
        <v>0</v>
      </c>
      <c r="L80" s="216">
        <v>0</v>
      </c>
      <c r="M80" s="216">
        <v>0</v>
      </c>
      <c r="N80" s="216">
        <v>0</v>
      </c>
      <c r="O80" s="216">
        <v>0</v>
      </c>
      <c r="P80" s="216">
        <v>0</v>
      </c>
      <c r="Q80" s="216">
        <v>0</v>
      </c>
      <c r="R80" s="216">
        <v>0</v>
      </c>
      <c r="S80" s="216">
        <v>0</v>
      </c>
      <c r="T80" s="216">
        <v>0</v>
      </c>
      <c r="U80" s="216">
        <v>0</v>
      </c>
      <c r="V80" s="216">
        <v>0</v>
      </c>
      <c r="W80" s="216">
        <v>0</v>
      </c>
      <c r="X80" s="196">
        <v>0</v>
      </c>
    </row>
    <row r="81" spans="1:24" ht="15" customHeight="1" x14ac:dyDescent="0.2">
      <c r="A81" s="191"/>
      <c r="B81" s="192" t="s">
        <v>119</v>
      </c>
      <c r="C81" s="212"/>
      <c r="D81" s="217" t="s">
        <v>215</v>
      </c>
      <c r="E81" s="229"/>
      <c r="F81" s="192" t="s">
        <v>19</v>
      </c>
      <c r="G81" s="193"/>
      <c r="H81" s="230">
        <f t="shared" si="4"/>
        <v>0</v>
      </c>
      <c r="I81" s="215">
        <v>0</v>
      </c>
      <c r="J81" s="216">
        <v>0</v>
      </c>
      <c r="K81" s="216">
        <v>0</v>
      </c>
      <c r="L81" s="216">
        <v>0</v>
      </c>
      <c r="M81" s="216">
        <v>0</v>
      </c>
      <c r="N81" s="216">
        <v>0</v>
      </c>
      <c r="O81" s="216">
        <v>0</v>
      </c>
      <c r="P81" s="216">
        <v>0</v>
      </c>
      <c r="Q81" s="216">
        <v>0</v>
      </c>
      <c r="R81" s="216">
        <v>0</v>
      </c>
      <c r="S81" s="216">
        <v>0</v>
      </c>
      <c r="T81" s="216">
        <v>0</v>
      </c>
      <c r="U81" s="216">
        <v>0</v>
      </c>
      <c r="V81" s="216">
        <v>0</v>
      </c>
      <c r="W81" s="216">
        <v>0</v>
      </c>
      <c r="X81" s="196">
        <v>0</v>
      </c>
    </row>
    <row r="82" spans="1:24" ht="15" customHeight="1" x14ac:dyDescent="0.15">
      <c r="A82" s="191"/>
      <c r="B82" s="283" t="s">
        <v>224</v>
      </c>
      <c r="C82" s="283"/>
      <c r="D82" s="283"/>
      <c r="E82" s="208"/>
      <c r="F82" s="192" t="s">
        <v>59</v>
      </c>
      <c r="G82" s="193"/>
      <c r="H82" s="230">
        <f t="shared" si="4"/>
        <v>0</v>
      </c>
      <c r="I82" s="215">
        <v>0</v>
      </c>
      <c r="J82" s="216">
        <v>0</v>
      </c>
      <c r="K82" s="216">
        <v>0</v>
      </c>
      <c r="L82" s="216">
        <v>0</v>
      </c>
      <c r="M82" s="216">
        <v>0</v>
      </c>
      <c r="N82" s="216">
        <v>0</v>
      </c>
      <c r="O82" s="216">
        <v>0</v>
      </c>
      <c r="P82" s="216">
        <v>0</v>
      </c>
      <c r="Q82" s="216">
        <v>0</v>
      </c>
      <c r="R82" s="216">
        <v>0</v>
      </c>
      <c r="S82" s="216">
        <v>0</v>
      </c>
      <c r="T82" s="216">
        <v>0</v>
      </c>
      <c r="U82" s="216">
        <v>0</v>
      </c>
      <c r="V82" s="216">
        <v>0</v>
      </c>
      <c r="W82" s="216">
        <v>0</v>
      </c>
      <c r="X82" s="196">
        <v>0</v>
      </c>
    </row>
    <row r="83" spans="1:24" ht="15" customHeight="1" x14ac:dyDescent="0.2">
      <c r="A83" s="191"/>
      <c r="B83" s="192" t="s">
        <v>120</v>
      </c>
      <c r="C83" s="212"/>
      <c r="D83" s="217" t="s">
        <v>212</v>
      </c>
      <c r="E83" s="229"/>
      <c r="F83" s="192" t="s">
        <v>19</v>
      </c>
      <c r="G83" s="193"/>
      <c r="H83" s="230">
        <f t="shared" si="4"/>
        <v>0</v>
      </c>
      <c r="I83" s="215">
        <v>0</v>
      </c>
      <c r="J83" s="216">
        <v>0</v>
      </c>
      <c r="K83" s="216">
        <v>0</v>
      </c>
      <c r="L83" s="216">
        <v>0</v>
      </c>
      <c r="M83" s="216">
        <v>0</v>
      </c>
      <c r="N83" s="216">
        <v>0</v>
      </c>
      <c r="O83" s="216">
        <v>0</v>
      </c>
      <c r="P83" s="216">
        <v>0</v>
      </c>
      <c r="Q83" s="216">
        <v>0</v>
      </c>
      <c r="R83" s="216">
        <v>0</v>
      </c>
      <c r="S83" s="216">
        <v>0</v>
      </c>
      <c r="T83" s="216">
        <v>0</v>
      </c>
      <c r="U83" s="216">
        <v>0</v>
      </c>
      <c r="V83" s="216">
        <v>0</v>
      </c>
      <c r="W83" s="216">
        <v>0</v>
      </c>
      <c r="X83" s="196">
        <v>0</v>
      </c>
    </row>
    <row r="84" spans="1:24" ht="15" customHeight="1" x14ac:dyDescent="0.15">
      <c r="A84" s="191"/>
      <c r="B84" s="283" t="s">
        <v>224</v>
      </c>
      <c r="C84" s="283"/>
      <c r="D84" s="283"/>
      <c r="E84" s="208"/>
      <c r="F84" s="192" t="s">
        <v>59</v>
      </c>
      <c r="G84" s="193"/>
      <c r="H84" s="230">
        <f t="shared" si="4"/>
        <v>0</v>
      </c>
      <c r="I84" s="215">
        <v>0</v>
      </c>
      <c r="J84" s="216">
        <v>0</v>
      </c>
      <c r="K84" s="216">
        <v>0</v>
      </c>
      <c r="L84" s="216">
        <v>0</v>
      </c>
      <c r="M84" s="216">
        <v>0</v>
      </c>
      <c r="N84" s="216">
        <v>0</v>
      </c>
      <c r="O84" s="216">
        <v>0</v>
      </c>
      <c r="P84" s="216">
        <v>0</v>
      </c>
      <c r="Q84" s="216">
        <v>0</v>
      </c>
      <c r="R84" s="216">
        <v>0</v>
      </c>
      <c r="S84" s="216">
        <v>0</v>
      </c>
      <c r="T84" s="216">
        <v>0</v>
      </c>
      <c r="U84" s="216">
        <v>0</v>
      </c>
      <c r="V84" s="216">
        <v>0</v>
      </c>
      <c r="W84" s="216">
        <v>0</v>
      </c>
      <c r="X84" s="196">
        <v>0</v>
      </c>
    </row>
    <row r="85" spans="1:24" ht="15" customHeight="1" x14ac:dyDescent="0.2">
      <c r="A85" s="191"/>
      <c r="B85" s="192" t="s">
        <v>121</v>
      </c>
      <c r="C85" s="212"/>
      <c r="D85" s="217" t="s">
        <v>225</v>
      </c>
      <c r="E85" s="229"/>
      <c r="F85" s="192" t="s">
        <v>19</v>
      </c>
      <c r="G85" s="193"/>
      <c r="H85" s="230">
        <f t="shared" si="4"/>
        <v>0</v>
      </c>
      <c r="I85" s="215">
        <v>0</v>
      </c>
      <c r="J85" s="216">
        <v>0</v>
      </c>
      <c r="K85" s="216">
        <v>0</v>
      </c>
      <c r="L85" s="216">
        <v>0</v>
      </c>
      <c r="M85" s="216">
        <v>0</v>
      </c>
      <c r="N85" s="216">
        <v>0</v>
      </c>
      <c r="O85" s="216">
        <v>0</v>
      </c>
      <c r="P85" s="216">
        <v>0</v>
      </c>
      <c r="Q85" s="216">
        <v>0</v>
      </c>
      <c r="R85" s="216">
        <v>0</v>
      </c>
      <c r="S85" s="216">
        <v>0</v>
      </c>
      <c r="T85" s="216">
        <v>0</v>
      </c>
      <c r="U85" s="216">
        <v>0</v>
      </c>
      <c r="V85" s="216">
        <v>0</v>
      </c>
      <c r="W85" s="216">
        <v>0</v>
      </c>
      <c r="X85" s="196">
        <v>0</v>
      </c>
    </row>
    <row r="86" spans="1:24" ht="15" customHeight="1" x14ac:dyDescent="0.15">
      <c r="A86" s="191"/>
      <c r="B86" s="283" t="s">
        <v>224</v>
      </c>
      <c r="C86" s="283"/>
      <c r="D86" s="283"/>
      <c r="E86" s="208"/>
      <c r="F86" s="192" t="s">
        <v>59</v>
      </c>
      <c r="G86" s="193"/>
      <c r="H86" s="230">
        <f t="shared" si="4"/>
        <v>0</v>
      </c>
      <c r="I86" s="215">
        <v>0</v>
      </c>
      <c r="J86" s="216">
        <v>0</v>
      </c>
      <c r="K86" s="216">
        <v>0</v>
      </c>
      <c r="L86" s="216">
        <v>0</v>
      </c>
      <c r="M86" s="216">
        <v>0</v>
      </c>
      <c r="N86" s="216">
        <v>0</v>
      </c>
      <c r="O86" s="216">
        <v>0</v>
      </c>
      <c r="P86" s="216">
        <v>0</v>
      </c>
      <c r="Q86" s="216">
        <v>0</v>
      </c>
      <c r="R86" s="216">
        <v>0</v>
      </c>
      <c r="S86" s="216">
        <v>0</v>
      </c>
      <c r="T86" s="216">
        <v>0</v>
      </c>
      <c r="U86" s="216">
        <v>0</v>
      </c>
      <c r="V86" s="216">
        <v>0</v>
      </c>
      <c r="W86" s="216">
        <v>0</v>
      </c>
      <c r="X86" s="196">
        <v>0</v>
      </c>
    </row>
    <row r="87" spans="1:24" ht="15" customHeight="1" x14ac:dyDescent="0.2">
      <c r="A87" s="191"/>
      <c r="B87" s="192" t="s">
        <v>122</v>
      </c>
      <c r="C87" s="212"/>
      <c r="D87" s="217" t="s">
        <v>224</v>
      </c>
      <c r="E87" s="229"/>
      <c r="F87" s="192" t="s">
        <v>19</v>
      </c>
      <c r="G87" s="193"/>
      <c r="H87" s="230">
        <f t="shared" si="4"/>
        <v>0</v>
      </c>
      <c r="I87" s="215">
        <v>0</v>
      </c>
      <c r="J87" s="216">
        <v>0</v>
      </c>
      <c r="K87" s="216">
        <v>0</v>
      </c>
      <c r="L87" s="216">
        <v>0</v>
      </c>
      <c r="M87" s="216">
        <v>0</v>
      </c>
      <c r="N87" s="216">
        <v>0</v>
      </c>
      <c r="O87" s="216">
        <v>0</v>
      </c>
      <c r="P87" s="216">
        <v>0</v>
      </c>
      <c r="Q87" s="216">
        <v>0</v>
      </c>
      <c r="R87" s="216">
        <v>0</v>
      </c>
      <c r="S87" s="216">
        <v>0</v>
      </c>
      <c r="T87" s="216">
        <v>0</v>
      </c>
      <c r="U87" s="216">
        <v>0</v>
      </c>
      <c r="V87" s="216">
        <v>0</v>
      </c>
      <c r="W87" s="216">
        <v>0</v>
      </c>
      <c r="X87" s="196">
        <v>0</v>
      </c>
    </row>
    <row r="88" spans="1:24" ht="15" customHeight="1" x14ac:dyDescent="0.15">
      <c r="A88" s="191"/>
      <c r="B88" s="283" t="s">
        <v>212</v>
      </c>
      <c r="C88" s="283"/>
      <c r="D88" s="283"/>
      <c r="E88" s="208"/>
      <c r="F88" s="192" t="s">
        <v>59</v>
      </c>
      <c r="G88" s="193"/>
      <c r="H88" s="230">
        <f t="shared" si="4"/>
        <v>0</v>
      </c>
      <c r="I88" s="215">
        <v>0</v>
      </c>
      <c r="J88" s="216">
        <v>0</v>
      </c>
      <c r="K88" s="216">
        <v>0</v>
      </c>
      <c r="L88" s="216">
        <v>0</v>
      </c>
      <c r="M88" s="216">
        <v>0</v>
      </c>
      <c r="N88" s="216">
        <v>0</v>
      </c>
      <c r="O88" s="216">
        <v>0</v>
      </c>
      <c r="P88" s="216">
        <v>0</v>
      </c>
      <c r="Q88" s="216">
        <v>0</v>
      </c>
      <c r="R88" s="216">
        <v>0</v>
      </c>
      <c r="S88" s="216">
        <v>0</v>
      </c>
      <c r="T88" s="216">
        <v>0</v>
      </c>
      <c r="U88" s="216">
        <v>0</v>
      </c>
      <c r="V88" s="216">
        <v>0</v>
      </c>
      <c r="W88" s="216">
        <v>0</v>
      </c>
      <c r="X88" s="196">
        <v>0</v>
      </c>
    </row>
    <row r="89" spans="1:24" ht="15" customHeight="1" x14ac:dyDescent="0.2">
      <c r="A89" s="191"/>
      <c r="B89" s="192" t="s">
        <v>123</v>
      </c>
      <c r="C89" s="212"/>
      <c r="D89" s="217" t="s">
        <v>212</v>
      </c>
      <c r="E89" s="229"/>
      <c r="F89" s="192" t="s">
        <v>19</v>
      </c>
      <c r="G89" s="193"/>
      <c r="H89" s="230">
        <f t="shared" si="4"/>
        <v>313</v>
      </c>
      <c r="I89" s="215">
        <v>14</v>
      </c>
      <c r="J89" s="216">
        <v>0</v>
      </c>
      <c r="K89" s="216">
        <v>4</v>
      </c>
      <c r="L89" s="216">
        <v>75</v>
      </c>
      <c r="M89" s="216">
        <v>43</v>
      </c>
      <c r="N89" s="216">
        <v>81</v>
      </c>
      <c r="O89" s="216">
        <v>0</v>
      </c>
      <c r="P89" s="216">
        <v>0</v>
      </c>
      <c r="Q89" s="216">
        <v>26</v>
      </c>
      <c r="R89" s="216">
        <v>0</v>
      </c>
      <c r="S89" s="216">
        <v>9</v>
      </c>
      <c r="T89" s="216">
        <v>0</v>
      </c>
      <c r="U89" s="216">
        <v>5</v>
      </c>
      <c r="V89" s="216">
        <v>1</v>
      </c>
      <c r="W89" s="216">
        <v>0</v>
      </c>
      <c r="X89" s="196">
        <v>55</v>
      </c>
    </row>
    <row r="90" spans="1:24" ht="15" customHeight="1" x14ac:dyDescent="0.15">
      <c r="A90" s="191"/>
      <c r="B90" s="283" t="s">
        <v>223</v>
      </c>
      <c r="C90" s="283"/>
      <c r="D90" s="283"/>
      <c r="E90" s="208"/>
      <c r="F90" s="192" t="s">
        <v>59</v>
      </c>
      <c r="G90" s="193"/>
      <c r="H90" s="230">
        <f t="shared" si="4"/>
        <v>0</v>
      </c>
      <c r="I90" s="209">
        <v>0</v>
      </c>
      <c r="J90" s="210">
        <v>0</v>
      </c>
      <c r="K90" s="210">
        <v>0</v>
      </c>
      <c r="L90" s="210">
        <v>0</v>
      </c>
      <c r="M90" s="210">
        <v>0</v>
      </c>
      <c r="N90" s="210">
        <v>0</v>
      </c>
      <c r="O90" s="210">
        <v>0</v>
      </c>
      <c r="P90" s="210">
        <v>0</v>
      </c>
      <c r="Q90" s="210">
        <v>0</v>
      </c>
      <c r="R90" s="210">
        <v>0</v>
      </c>
      <c r="S90" s="210">
        <v>0</v>
      </c>
      <c r="T90" s="210">
        <v>0</v>
      </c>
      <c r="U90" s="210">
        <v>0</v>
      </c>
      <c r="V90" s="210">
        <v>0</v>
      </c>
      <c r="W90" s="210">
        <v>0</v>
      </c>
      <c r="X90" s="211">
        <v>0</v>
      </c>
    </row>
    <row r="91" spans="1:24" ht="15" customHeight="1" x14ac:dyDescent="0.2">
      <c r="A91" s="191"/>
      <c r="B91" s="192" t="s">
        <v>124</v>
      </c>
      <c r="C91" s="212"/>
      <c r="D91" s="217" t="s">
        <v>223</v>
      </c>
      <c r="E91" s="229"/>
      <c r="F91" s="192" t="s">
        <v>19</v>
      </c>
      <c r="G91" s="193"/>
      <c r="H91" s="230">
        <f t="shared" si="4"/>
        <v>35</v>
      </c>
      <c r="I91" s="215">
        <v>1</v>
      </c>
      <c r="J91" s="216">
        <v>0</v>
      </c>
      <c r="K91" s="216">
        <v>0</v>
      </c>
      <c r="L91" s="216">
        <v>7</v>
      </c>
      <c r="M91" s="216">
        <v>3</v>
      </c>
      <c r="N91" s="216">
        <v>11</v>
      </c>
      <c r="O91" s="216">
        <v>3</v>
      </c>
      <c r="P91" s="216">
        <v>0</v>
      </c>
      <c r="Q91" s="216">
        <v>2</v>
      </c>
      <c r="R91" s="216">
        <v>0</v>
      </c>
      <c r="S91" s="216">
        <v>1</v>
      </c>
      <c r="T91" s="216">
        <v>0</v>
      </c>
      <c r="U91" s="216">
        <v>1</v>
      </c>
      <c r="V91" s="216">
        <v>2</v>
      </c>
      <c r="W91" s="216">
        <v>0</v>
      </c>
      <c r="X91" s="196">
        <v>4</v>
      </c>
    </row>
    <row r="92" spans="1:24" ht="15" customHeight="1" x14ac:dyDescent="0.15">
      <c r="A92" s="191"/>
      <c r="B92" s="283" t="s">
        <v>212</v>
      </c>
      <c r="C92" s="283"/>
      <c r="D92" s="283"/>
      <c r="E92" s="208"/>
      <c r="F92" s="192" t="s">
        <v>59</v>
      </c>
      <c r="G92" s="193"/>
      <c r="H92" s="230">
        <f t="shared" si="4"/>
        <v>0</v>
      </c>
      <c r="I92" s="209">
        <v>0</v>
      </c>
      <c r="J92" s="210">
        <v>0</v>
      </c>
      <c r="K92" s="210">
        <v>0</v>
      </c>
      <c r="L92" s="210">
        <v>0</v>
      </c>
      <c r="M92" s="210">
        <v>0</v>
      </c>
      <c r="N92" s="210">
        <v>0</v>
      </c>
      <c r="O92" s="210">
        <v>0</v>
      </c>
      <c r="P92" s="210">
        <v>0</v>
      </c>
      <c r="Q92" s="210">
        <v>0</v>
      </c>
      <c r="R92" s="210">
        <v>0</v>
      </c>
      <c r="S92" s="210">
        <v>0</v>
      </c>
      <c r="T92" s="210">
        <v>0</v>
      </c>
      <c r="U92" s="210">
        <v>0</v>
      </c>
      <c r="V92" s="210">
        <v>0</v>
      </c>
      <c r="W92" s="210">
        <v>0</v>
      </c>
      <c r="X92" s="211">
        <v>0</v>
      </c>
    </row>
    <row r="93" spans="1:24" ht="15" customHeight="1" x14ac:dyDescent="0.2">
      <c r="A93" s="191"/>
      <c r="B93" s="192" t="s">
        <v>125</v>
      </c>
      <c r="C93" s="212"/>
      <c r="D93" s="217" t="s">
        <v>212</v>
      </c>
      <c r="E93" s="229"/>
      <c r="F93" s="192" t="s">
        <v>19</v>
      </c>
      <c r="G93" s="193"/>
      <c r="H93" s="230">
        <f t="shared" si="4"/>
        <v>1</v>
      </c>
      <c r="I93" s="215">
        <v>0</v>
      </c>
      <c r="J93" s="216">
        <v>0</v>
      </c>
      <c r="K93" s="216">
        <v>0</v>
      </c>
      <c r="L93" s="216">
        <v>0</v>
      </c>
      <c r="M93" s="216">
        <v>0</v>
      </c>
      <c r="N93" s="216">
        <v>0</v>
      </c>
      <c r="O93" s="216">
        <v>0</v>
      </c>
      <c r="P93" s="216">
        <v>0</v>
      </c>
      <c r="Q93" s="216">
        <v>0</v>
      </c>
      <c r="R93" s="216">
        <v>0</v>
      </c>
      <c r="S93" s="216">
        <v>1</v>
      </c>
      <c r="T93" s="216">
        <v>0</v>
      </c>
      <c r="U93" s="216">
        <v>0</v>
      </c>
      <c r="V93" s="216">
        <v>0</v>
      </c>
      <c r="W93" s="216">
        <v>0</v>
      </c>
      <c r="X93" s="196">
        <v>0</v>
      </c>
    </row>
    <row r="94" spans="1:24" ht="15" customHeight="1" x14ac:dyDescent="0.15">
      <c r="A94" s="191"/>
      <c r="B94" s="283" t="s">
        <v>223</v>
      </c>
      <c r="C94" s="283"/>
      <c r="D94" s="283"/>
      <c r="E94" s="208"/>
      <c r="F94" s="192" t="s">
        <v>59</v>
      </c>
      <c r="G94" s="193"/>
      <c r="H94" s="230">
        <f t="shared" si="4"/>
        <v>0</v>
      </c>
      <c r="I94" s="209">
        <v>0</v>
      </c>
      <c r="J94" s="210">
        <v>0</v>
      </c>
      <c r="K94" s="210">
        <v>0</v>
      </c>
      <c r="L94" s="210">
        <v>0</v>
      </c>
      <c r="M94" s="210">
        <v>0</v>
      </c>
      <c r="N94" s="210">
        <v>0</v>
      </c>
      <c r="O94" s="210">
        <v>0</v>
      </c>
      <c r="P94" s="210">
        <v>0</v>
      </c>
      <c r="Q94" s="210">
        <v>0</v>
      </c>
      <c r="R94" s="210">
        <v>0</v>
      </c>
      <c r="S94" s="210">
        <v>0</v>
      </c>
      <c r="T94" s="210">
        <v>0</v>
      </c>
      <c r="U94" s="210">
        <v>0</v>
      </c>
      <c r="V94" s="210">
        <v>0</v>
      </c>
      <c r="W94" s="210">
        <v>0</v>
      </c>
      <c r="X94" s="211">
        <v>0</v>
      </c>
    </row>
    <row r="95" spans="1:24" ht="15" customHeight="1" x14ac:dyDescent="0.2">
      <c r="A95" s="191"/>
      <c r="B95" s="192" t="s">
        <v>126</v>
      </c>
      <c r="C95" s="212"/>
      <c r="D95" s="217" t="s">
        <v>212</v>
      </c>
      <c r="E95" s="229"/>
      <c r="F95" s="192" t="s">
        <v>19</v>
      </c>
      <c r="G95" s="193"/>
      <c r="H95" s="230">
        <f t="shared" si="4"/>
        <v>68</v>
      </c>
      <c r="I95" s="215">
        <v>2</v>
      </c>
      <c r="J95" s="216">
        <v>0</v>
      </c>
      <c r="K95" s="216">
        <v>1</v>
      </c>
      <c r="L95" s="216">
        <v>18</v>
      </c>
      <c r="M95" s="216">
        <v>11</v>
      </c>
      <c r="N95" s="216">
        <v>9</v>
      </c>
      <c r="O95" s="216">
        <v>2</v>
      </c>
      <c r="P95" s="216">
        <v>8</v>
      </c>
      <c r="Q95" s="216">
        <v>7</v>
      </c>
      <c r="R95" s="216">
        <v>0</v>
      </c>
      <c r="S95" s="216">
        <v>0</v>
      </c>
      <c r="T95" s="216">
        <v>0</v>
      </c>
      <c r="U95" s="216">
        <v>6</v>
      </c>
      <c r="V95" s="216">
        <v>0</v>
      </c>
      <c r="W95" s="216">
        <v>0</v>
      </c>
      <c r="X95" s="196">
        <v>4</v>
      </c>
    </row>
    <row r="96" spans="1:24" ht="15" customHeight="1" x14ac:dyDescent="0.15">
      <c r="A96" s="191"/>
      <c r="B96" s="283" t="s">
        <v>223</v>
      </c>
      <c r="C96" s="283"/>
      <c r="D96" s="283"/>
      <c r="E96" s="208"/>
      <c r="F96" s="192" t="s">
        <v>59</v>
      </c>
      <c r="G96" s="193"/>
      <c r="H96" s="230">
        <f t="shared" si="4"/>
        <v>0</v>
      </c>
      <c r="I96" s="209">
        <v>0</v>
      </c>
      <c r="J96" s="210">
        <v>0</v>
      </c>
      <c r="K96" s="210">
        <v>0</v>
      </c>
      <c r="L96" s="210">
        <v>0</v>
      </c>
      <c r="M96" s="210">
        <v>0</v>
      </c>
      <c r="N96" s="210">
        <v>0</v>
      </c>
      <c r="O96" s="210">
        <v>0</v>
      </c>
      <c r="P96" s="210">
        <v>0</v>
      </c>
      <c r="Q96" s="210">
        <v>0</v>
      </c>
      <c r="R96" s="210">
        <v>0</v>
      </c>
      <c r="S96" s="210">
        <v>0</v>
      </c>
      <c r="T96" s="210">
        <v>0</v>
      </c>
      <c r="U96" s="210">
        <v>0</v>
      </c>
      <c r="V96" s="210">
        <v>0</v>
      </c>
      <c r="W96" s="210">
        <v>0</v>
      </c>
      <c r="X96" s="211">
        <v>0</v>
      </c>
    </row>
    <row r="97" spans="1:25" ht="15" customHeight="1" x14ac:dyDescent="0.15">
      <c r="A97" s="191"/>
      <c r="B97" s="192" t="s">
        <v>127</v>
      </c>
      <c r="C97" s="231"/>
      <c r="D97" s="213" t="s">
        <v>128</v>
      </c>
      <c r="E97" s="214"/>
      <c r="F97" s="192" t="s">
        <v>19</v>
      </c>
      <c r="G97" s="193"/>
      <c r="H97" s="230">
        <f t="shared" si="4"/>
        <v>60</v>
      </c>
      <c r="I97" s="215">
        <v>9</v>
      </c>
      <c r="J97" s="216">
        <v>0</v>
      </c>
      <c r="K97" s="216">
        <v>0</v>
      </c>
      <c r="L97" s="216">
        <v>13</v>
      </c>
      <c r="M97" s="216">
        <v>3</v>
      </c>
      <c r="N97" s="216">
        <v>27</v>
      </c>
      <c r="O97" s="216">
        <v>0</v>
      </c>
      <c r="P97" s="216">
        <v>2</v>
      </c>
      <c r="Q97" s="216">
        <v>4</v>
      </c>
      <c r="R97" s="216">
        <v>0</v>
      </c>
      <c r="S97" s="216">
        <v>1</v>
      </c>
      <c r="T97" s="216">
        <v>0</v>
      </c>
      <c r="U97" s="216">
        <v>1</v>
      </c>
      <c r="V97" s="216">
        <v>0</v>
      </c>
      <c r="W97" s="216">
        <v>0</v>
      </c>
      <c r="X97" s="196">
        <v>0</v>
      </c>
    </row>
    <row r="98" spans="1:25" ht="15" customHeight="1" x14ac:dyDescent="0.15">
      <c r="A98" s="191"/>
      <c r="B98" s="283" t="s">
        <v>223</v>
      </c>
      <c r="C98" s="283"/>
      <c r="D98" s="283"/>
      <c r="E98" s="208"/>
      <c r="F98" s="192" t="s">
        <v>59</v>
      </c>
      <c r="G98" s="193"/>
      <c r="H98" s="230">
        <f t="shared" si="4"/>
        <v>0</v>
      </c>
      <c r="I98" s="209">
        <v>0</v>
      </c>
      <c r="J98" s="210">
        <v>0</v>
      </c>
      <c r="K98" s="210">
        <v>0</v>
      </c>
      <c r="L98" s="210">
        <v>0</v>
      </c>
      <c r="M98" s="210">
        <v>0</v>
      </c>
      <c r="N98" s="210">
        <v>0</v>
      </c>
      <c r="O98" s="210">
        <v>0</v>
      </c>
      <c r="P98" s="210">
        <v>0</v>
      </c>
      <c r="Q98" s="210">
        <v>0</v>
      </c>
      <c r="R98" s="210">
        <v>0</v>
      </c>
      <c r="S98" s="210">
        <v>0</v>
      </c>
      <c r="T98" s="210">
        <v>0</v>
      </c>
      <c r="U98" s="210">
        <v>0</v>
      </c>
      <c r="V98" s="210">
        <v>0</v>
      </c>
      <c r="W98" s="210">
        <v>0</v>
      </c>
      <c r="X98" s="211">
        <v>0</v>
      </c>
    </row>
    <row r="99" spans="1:25" ht="15" customHeight="1" x14ac:dyDescent="0.2">
      <c r="A99" s="191"/>
      <c r="B99" s="192" t="s">
        <v>129</v>
      </c>
      <c r="C99" s="212"/>
      <c r="D99" s="213" t="s">
        <v>100</v>
      </c>
      <c r="E99" s="214"/>
      <c r="F99" s="192" t="s">
        <v>19</v>
      </c>
      <c r="G99" s="193"/>
      <c r="H99" s="230">
        <f t="shared" si="4"/>
        <v>75</v>
      </c>
      <c r="I99" s="215">
        <v>4</v>
      </c>
      <c r="J99" s="216">
        <v>0</v>
      </c>
      <c r="K99" s="216">
        <v>0</v>
      </c>
      <c r="L99" s="216">
        <v>31</v>
      </c>
      <c r="M99" s="216">
        <v>14</v>
      </c>
      <c r="N99" s="216">
        <v>17</v>
      </c>
      <c r="O99" s="216">
        <v>2</v>
      </c>
      <c r="P99" s="216">
        <v>1</v>
      </c>
      <c r="Q99" s="216">
        <v>1</v>
      </c>
      <c r="R99" s="216">
        <v>0</v>
      </c>
      <c r="S99" s="216">
        <v>3</v>
      </c>
      <c r="T99" s="216">
        <v>0</v>
      </c>
      <c r="U99" s="216">
        <v>2</v>
      </c>
      <c r="V99" s="216">
        <v>0</v>
      </c>
      <c r="W99" s="216">
        <v>0</v>
      </c>
      <c r="X99" s="196">
        <v>0</v>
      </c>
    </row>
    <row r="100" spans="1:25" ht="15" customHeight="1" x14ac:dyDescent="0.15">
      <c r="A100" s="191"/>
      <c r="B100" s="283" t="s">
        <v>223</v>
      </c>
      <c r="C100" s="283"/>
      <c r="D100" s="283"/>
      <c r="E100" s="208"/>
      <c r="F100" s="192" t="s">
        <v>59</v>
      </c>
      <c r="G100" s="193"/>
      <c r="H100" s="230">
        <f t="shared" si="4"/>
        <v>0</v>
      </c>
      <c r="I100" s="209">
        <v>0</v>
      </c>
      <c r="J100" s="210">
        <v>0</v>
      </c>
      <c r="K100" s="210">
        <v>0</v>
      </c>
      <c r="L100" s="210">
        <v>0</v>
      </c>
      <c r="M100" s="210">
        <v>0</v>
      </c>
      <c r="N100" s="210">
        <v>0</v>
      </c>
      <c r="O100" s="210">
        <v>0</v>
      </c>
      <c r="P100" s="210">
        <v>0</v>
      </c>
      <c r="Q100" s="210">
        <v>0</v>
      </c>
      <c r="R100" s="210">
        <v>0</v>
      </c>
      <c r="S100" s="210">
        <v>0</v>
      </c>
      <c r="T100" s="210">
        <v>0</v>
      </c>
      <c r="U100" s="210">
        <v>0</v>
      </c>
      <c r="V100" s="210">
        <v>0</v>
      </c>
      <c r="W100" s="210">
        <v>0</v>
      </c>
      <c r="X100" s="211">
        <v>0</v>
      </c>
    </row>
    <row r="101" spans="1:25" ht="15" customHeight="1" x14ac:dyDescent="0.2">
      <c r="A101" s="191"/>
      <c r="B101" s="192" t="s">
        <v>130</v>
      </c>
      <c r="C101" s="212"/>
      <c r="D101" s="217" t="s">
        <v>212</v>
      </c>
      <c r="E101" s="214"/>
      <c r="F101" s="192" t="s">
        <v>19</v>
      </c>
      <c r="G101" s="193"/>
      <c r="H101" s="230">
        <f t="shared" si="4"/>
        <v>43</v>
      </c>
      <c r="I101" s="215">
        <v>5</v>
      </c>
      <c r="J101" s="216">
        <v>0</v>
      </c>
      <c r="K101" s="216">
        <v>0</v>
      </c>
      <c r="L101" s="216">
        <v>9</v>
      </c>
      <c r="M101" s="216">
        <v>0</v>
      </c>
      <c r="N101" s="216">
        <v>24</v>
      </c>
      <c r="O101" s="216">
        <v>2</v>
      </c>
      <c r="P101" s="216">
        <v>0</v>
      </c>
      <c r="Q101" s="216">
        <v>0</v>
      </c>
      <c r="R101" s="216">
        <v>0</v>
      </c>
      <c r="S101" s="216">
        <v>2</v>
      </c>
      <c r="T101" s="216">
        <v>0</v>
      </c>
      <c r="U101" s="216">
        <v>1</v>
      </c>
      <c r="V101" s="216">
        <v>0</v>
      </c>
      <c r="W101" s="216">
        <v>0</v>
      </c>
      <c r="X101" s="196">
        <v>0</v>
      </c>
    </row>
    <row r="102" spans="1:25" ht="15" customHeight="1" thickBot="1" x14ac:dyDescent="0.2">
      <c r="A102" s="197"/>
      <c r="B102" s="273" t="s">
        <v>213</v>
      </c>
      <c r="C102" s="273"/>
      <c r="D102" s="273"/>
      <c r="E102" s="218"/>
      <c r="F102" s="198" t="s">
        <v>59</v>
      </c>
      <c r="G102" s="199"/>
      <c r="H102" s="232">
        <f t="shared" si="4"/>
        <v>0</v>
      </c>
      <c r="I102" s="219">
        <v>0</v>
      </c>
      <c r="J102" s="220">
        <v>0</v>
      </c>
      <c r="K102" s="220">
        <v>0</v>
      </c>
      <c r="L102" s="220">
        <v>0</v>
      </c>
      <c r="M102" s="220">
        <v>0</v>
      </c>
      <c r="N102" s="220">
        <v>0</v>
      </c>
      <c r="O102" s="220">
        <v>0</v>
      </c>
      <c r="P102" s="220">
        <v>0</v>
      </c>
      <c r="Q102" s="220">
        <v>0</v>
      </c>
      <c r="R102" s="220">
        <v>0</v>
      </c>
      <c r="S102" s="220">
        <v>0</v>
      </c>
      <c r="T102" s="220">
        <v>0</v>
      </c>
      <c r="U102" s="220">
        <v>0</v>
      </c>
      <c r="V102" s="220">
        <v>0</v>
      </c>
      <c r="W102" s="220">
        <v>0</v>
      </c>
      <c r="X102" s="221">
        <v>0</v>
      </c>
    </row>
    <row r="103" spans="1:25" s="116" customFormat="1" ht="9.15" customHeight="1" thickBot="1" x14ac:dyDescent="0.25">
      <c r="A103" s="233"/>
      <c r="B103" s="212"/>
      <c r="C103" s="212"/>
      <c r="D103" s="212"/>
      <c r="E103" s="212"/>
      <c r="F103" s="212"/>
      <c r="G103" s="212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117"/>
    </row>
    <row r="104" spans="1:25" s="116" customFormat="1" ht="10" customHeight="1" x14ac:dyDescent="0.15">
      <c r="A104" s="274" t="s">
        <v>207</v>
      </c>
      <c r="B104" s="275"/>
      <c r="C104" s="275"/>
      <c r="D104" s="275"/>
      <c r="E104" s="275"/>
      <c r="F104" s="275"/>
      <c r="G104" s="276"/>
      <c r="H104" s="171"/>
      <c r="I104" s="172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4"/>
    </row>
    <row r="105" spans="1:25" s="116" customFormat="1" ht="55" customHeight="1" x14ac:dyDescent="0.15">
      <c r="A105" s="277"/>
      <c r="B105" s="278"/>
      <c r="C105" s="278"/>
      <c r="D105" s="278"/>
      <c r="E105" s="278"/>
      <c r="F105" s="278"/>
      <c r="G105" s="279"/>
      <c r="H105" s="175" t="s">
        <v>16</v>
      </c>
      <c r="I105" s="176" t="s">
        <v>15</v>
      </c>
      <c r="J105" s="177" t="s">
        <v>14</v>
      </c>
      <c r="K105" s="177" t="s">
        <v>13</v>
      </c>
      <c r="L105" s="177" t="s">
        <v>12</v>
      </c>
      <c r="M105" s="177" t="s">
        <v>11</v>
      </c>
      <c r="N105" s="177" t="s">
        <v>10</v>
      </c>
      <c r="O105" s="177" t="s">
        <v>9</v>
      </c>
      <c r="P105" s="177" t="s">
        <v>8</v>
      </c>
      <c r="Q105" s="177" t="s">
        <v>7</v>
      </c>
      <c r="R105" s="177" t="s">
        <v>6</v>
      </c>
      <c r="S105" s="178" t="s">
        <v>5</v>
      </c>
      <c r="T105" s="177" t="s">
        <v>4</v>
      </c>
      <c r="U105" s="177" t="s">
        <v>3</v>
      </c>
      <c r="V105" s="177" t="s">
        <v>2</v>
      </c>
      <c r="W105" s="177" t="s">
        <v>1</v>
      </c>
      <c r="X105" s="179" t="s">
        <v>0</v>
      </c>
    </row>
    <row r="106" spans="1:25" s="116" customFormat="1" ht="10" customHeight="1" thickBot="1" x14ac:dyDescent="0.2">
      <c r="A106" s="280"/>
      <c r="B106" s="281"/>
      <c r="C106" s="281"/>
      <c r="D106" s="281"/>
      <c r="E106" s="281"/>
      <c r="F106" s="281"/>
      <c r="G106" s="282"/>
      <c r="H106" s="180"/>
      <c r="I106" s="181"/>
      <c r="J106" s="182"/>
      <c r="K106" s="182"/>
      <c r="L106" s="182"/>
      <c r="M106" s="182"/>
      <c r="N106" s="182"/>
      <c r="O106" s="182"/>
      <c r="P106" s="182"/>
      <c r="Q106" s="182"/>
      <c r="R106" s="182"/>
      <c r="S106" s="183"/>
      <c r="T106" s="182"/>
      <c r="U106" s="182"/>
      <c r="V106" s="182"/>
      <c r="W106" s="182"/>
      <c r="X106" s="184"/>
    </row>
    <row r="107" spans="1:25" s="116" customFormat="1" ht="15" customHeight="1" x14ac:dyDescent="0.15">
      <c r="A107" s="185"/>
      <c r="B107" s="284"/>
      <c r="C107" s="284"/>
      <c r="D107" s="284"/>
      <c r="E107" s="284"/>
      <c r="F107" s="284"/>
      <c r="G107" s="186"/>
      <c r="H107" s="187" t="s">
        <v>17</v>
      </c>
      <c r="I107" s="235" t="s">
        <v>17</v>
      </c>
      <c r="J107" s="189" t="s">
        <v>17</v>
      </c>
      <c r="K107" s="189" t="s">
        <v>17</v>
      </c>
      <c r="L107" s="189" t="s">
        <v>17</v>
      </c>
      <c r="M107" s="189" t="s">
        <v>17</v>
      </c>
      <c r="N107" s="189" t="s">
        <v>17</v>
      </c>
      <c r="O107" s="189" t="s">
        <v>17</v>
      </c>
      <c r="P107" s="189" t="s">
        <v>17</v>
      </c>
      <c r="Q107" s="189" t="s">
        <v>17</v>
      </c>
      <c r="R107" s="189" t="s">
        <v>17</v>
      </c>
      <c r="S107" s="189" t="s">
        <v>17</v>
      </c>
      <c r="T107" s="189" t="s">
        <v>17</v>
      </c>
      <c r="U107" s="189" t="s">
        <v>17</v>
      </c>
      <c r="V107" s="189" t="s">
        <v>17</v>
      </c>
      <c r="W107" s="189" t="s">
        <v>17</v>
      </c>
      <c r="X107" s="190" t="s">
        <v>17</v>
      </c>
      <c r="Y107" s="117"/>
    </row>
    <row r="108" spans="1:25" ht="15" customHeight="1" x14ac:dyDescent="0.15">
      <c r="A108" s="191"/>
      <c r="B108" s="192" t="s">
        <v>131</v>
      </c>
      <c r="C108" s="231"/>
      <c r="D108" s="213" t="s">
        <v>100</v>
      </c>
      <c r="E108" s="229"/>
      <c r="F108" s="192" t="s">
        <v>19</v>
      </c>
      <c r="G108" s="193"/>
      <c r="H108" s="230">
        <f t="shared" ref="H108:H137" si="5">SUM(I108:X108)</f>
        <v>7</v>
      </c>
      <c r="I108" s="215">
        <v>3</v>
      </c>
      <c r="J108" s="216">
        <v>0</v>
      </c>
      <c r="K108" s="216">
        <v>0</v>
      </c>
      <c r="L108" s="216">
        <v>0</v>
      </c>
      <c r="M108" s="216">
        <v>0</v>
      </c>
      <c r="N108" s="216">
        <v>1</v>
      </c>
      <c r="O108" s="216">
        <v>0</v>
      </c>
      <c r="P108" s="216">
        <v>0</v>
      </c>
      <c r="Q108" s="216">
        <v>0</v>
      </c>
      <c r="R108" s="216">
        <v>0</v>
      </c>
      <c r="S108" s="216">
        <v>0</v>
      </c>
      <c r="T108" s="216">
        <v>0</v>
      </c>
      <c r="U108" s="216">
        <v>2</v>
      </c>
      <c r="V108" s="216">
        <v>0</v>
      </c>
      <c r="W108" s="216">
        <v>0</v>
      </c>
      <c r="X108" s="196">
        <v>1</v>
      </c>
    </row>
    <row r="109" spans="1:25" ht="15" customHeight="1" x14ac:dyDescent="0.15">
      <c r="A109" s="191"/>
      <c r="B109" s="283" t="s">
        <v>212</v>
      </c>
      <c r="C109" s="283"/>
      <c r="D109" s="283"/>
      <c r="E109" s="208"/>
      <c r="F109" s="192" t="s">
        <v>59</v>
      </c>
      <c r="G109" s="193"/>
      <c r="H109" s="230">
        <f t="shared" si="5"/>
        <v>0</v>
      </c>
      <c r="I109" s="209">
        <v>0</v>
      </c>
      <c r="J109" s="210">
        <v>0</v>
      </c>
      <c r="K109" s="210">
        <v>0</v>
      </c>
      <c r="L109" s="210">
        <v>0</v>
      </c>
      <c r="M109" s="210">
        <v>0</v>
      </c>
      <c r="N109" s="210">
        <v>0</v>
      </c>
      <c r="O109" s="210">
        <v>0</v>
      </c>
      <c r="P109" s="210">
        <v>0</v>
      </c>
      <c r="Q109" s="210">
        <v>0</v>
      </c>
      <c r="R109" s="210">
        <v>0</v>
      </c>
      <c r="S109" s="210">
        <v>0</v>
      </c>
      <c r="T109" s="210">
        <v>0</v>
      </c>
      <c r="U109" s="210">
        <v>0</v>
      </c>
      <c r="V109" s="210">
        <v>0</v>
      </c>
      <c r="W109" s="210">
        <v>0</v>
      </c>
      <c r="X109" s="211">
        <v>0</v>
      </c>
    </row>
    <row r="110" spans="1:25" ht="15" customHeight="1" x14ac:dyDescent="0.2">
      <c r="A110" s="191"/>
      <c r="B110" s="192" t="s">
        <v>132</v>
      </c>
      <c r="C110" s="212"/>
      <c r="D110" s="217" t="s">
        <v>223</v>
      </c>
      <c r="E110" s="229"/>
      <c r="F110" s="192" t="s">
        <v>19</v>
      </c>
      <c r="G110" s="193"/>
      <c r="H110" s="230">
        <f t="shared" si="5"/>
        <v>29</v>
      </c>
      <c r="I110" s="215">
        <v>0</v>
      </c>
      <c r="J110" s="216">
        <v>0</v>
      </c>
      <c r="K110" s="216">
        <v>2</v>
      </c>
      <c r="L110" s="216">
        <v>8</v>
      </c>
      <c r="M110" s="216">
        <v>8</v>
      </c>
      <c r="N110" s="216">
        <v>7</v>
      </c>
      <c r="O110" s="216">
        <v>2</v>
      </c>
      <c r="P110" s="216">
        <v>0</v>
      </c>
      <c r="Q110" s="216">
        <v>2</v>
      </c>
      <c r="R110" s="216">
        <v>0</v>
      </c>
      <c r="S110" s="216">
        <v>0</v>
      </c>
      <c r="T110" s="216">
        <v>0</v>
      </c>
      <c r="U110" s="216">
        <v>0</v>
      </c>
      <c r="V110" s="216">
        <v>0</v>
      </c>
      <c r="W110" s="216">
        <v>0</v>
      </c>
      <c r="X110" s="196">
        <v>0</v>
      </c>
    </row>
    <row r="111" spans="1:25" ht="15" customHeight="1" x14ac:dyDescent="0.15">
      <c r="A111" s="191"/>
      <c r="B111" s="283" t="s">
        <v>223</v>
      </c>
      <c r="C111" s="283"/>
      <c r="D111" s="283"/>
      <c r="E111" s="208"/>
      <c r="F111" s="192" t="s">
        <v>59</v>
      </c>
      <c r="G111" s="193"/>
      <c r="H111" s="230">
        <f t="shared" si="5"/>
        <v>0</v>
      </c>
      <c r="I111" s="209">
        <v>0</v>
      </c>
      <c r="J111" s="210">
        <v>0</v>
      </c>
      <c r="K111" s="210">
        <v>0</v>
      </c>
      <c r="L111" s="210">
        <v>0</v>
      </c>
      <c r="M111" s="210">
        <v>0</v>
      </c>
      <c r="N111" s="210">
        <v>0</v>
      </c>
      <c r="O111" s="210">
        <v>0</v>
      </c>
      <c r="P111" s="210">
        <v>0</v>
      </c>
      <c r="Q111" s="210">
        <v>0</v>
      </c>
      <c r="R111" s="210">
        <v>0</v>
      </c>
      <c r="S111" s="210">
        <v>0</v>
      </c>
      <c r="T111" s="210">
        <v>0</v>
      </c>
      <c r="U111" s="210">
        <v>0</v>
      </c>
      <c r="V111" s="210">
        <v>0</v>
      </c>
      <c r="W111" s="210">
        <v>0</v>
      </c>
      <c r="X111" s="211">
        <v>0</v>
      </c>
    </row>
    <row r="112" spans="1:25" ht="15" customHeight="1" x14ac:dyDescent="0.2">
      <c r="A112" s="191"/>
      <c r="B112" s="192" t="s">
        <v>133</v>
      </c>
      <c r="C112" s="212"/>
      <c r="D112" s="217" t="s">
        <v>221</v>
      </c>
      <c r="E112" s="229"/>
      <c r="F112" s="192" t="s">
        <v>19</v>
      </c>
      <c r="G112" s="193"/>
      <c r="H112" s="230">
        <f t="shared" si="5"/>
        <v>12</v>
      </c>
      <c r="I112" s="215">
        <v>1</v>
      </c>
      <c r="J112" s="216">
        <v>0</v>
      </c>
      <c r="K112" s="216">
        <v>0</v>
      </c>
      <c r="L112" s="216">
        <v>5</v>
      </c>
      <c r="M112" s="216">
        <v>6</v>
      </c>
      <c r="N112" s="216">
        <v>0</v>
      </c>
      <c r="O112" s="216">
        <v>0</v>
      </c>
      <c r="P112" s="216">
        <v>0</v>
      </c>
      <c r="Q112" s="216">
        <v>0</v>
      </c>
      <c r="R112" s="216">
        <v>0</v>
      </c>
      <c r="S112" s="216">
        <v>0</v>
      </c>
      <c r="T112" s="216">
        <v>0</v>
      </c>
      <c r="U112" s="216">
        <v>0</v>
      </c>
      <c r="V112" s="216">
        <v>0</v>
      </c>
      <c r="W112" s="216">
        <v>0</v>
      </c>
      <c r="X112" s="196">
        <v>0</v>
      </c>
    </row>
    <row r="113" spans="1:25" ht="15" customHeight="1" x14ac:dyDescent="0.15">
      <c r="A113" s="191"/>
      <c r="B113" s="283" t="s">
        <v>222</v>
      </c>
      <c r="C113" s="283"/>
      <c r="D113" s="283"/>
      <c r="E113" s="208"/>
      <c r="F113" s="192" t="s">
        <v>59</v>
      </c>
      <c r="G113" s="193"/>
      <c r="H113" s="230">
        <f t="shared" si="5"/>
        <v>0</v>
      </c>
      <c r="I113" s="209">
        <v>0</v>
      </c>
      <c r="J113" s="210">
        <v>0</v>
      </c>
      <c r="K113" s="210">
        <v>0</v>
      </c>
      <c r="L113" s="210">
        <v>0</v>
      </c>
      <c r="M113" s="210">
        <v>0</v>
      </c>
      <c r="N113" s="210">
        <v>0</v>
      </c>
      <c r="O113" s="210">
        <v>0</v>
      </c>
      <c r="P113" s="210">
        <v>0</v>
      </c>
      <c r="Q113" s="210">
        <v>0</v>
      </c>
      <c r="R113" s="210">
        <v>0</v>
      </c>
      <c r="S113" s="210">
        <v>0</v>
      </c>
      <c r="T113" s="210">
        <v>0</v>
      </c>
      <c r="U113" s="210">
        <v>0</v>
      </c>
      <c r="V113" s="210">
        <v>0</v>
      </c>
      <c r="W113" s="210">
        <v>0</v>
      </c>
      <c r="X113" s="211">
        <v>0</v>
      </c>
    </row>
    <row r="114" spans="1:25" ht="15" customHeight="1" x14ac:dyDescent="0.2">
      <c r="A114" s="191"/>
      <c r="B114" s="192" t="s">
        <v>134</v>
      </c>
      <c r="C114" s="212"/>
      <c r="D114" s="217" t="s">
        <v>222</v>
      </c>
      <c r="E114" s="214"/>
      <c r="F114" s="192" t="s">
        <v>19</v>
      </c>
      <c r="G114" s="193"/>
      <c r="H114" s="228">
        <f t="shared" si="5"/>
        <v>59</v>
      </c>
      <c r="I114" s="215">
        <v>4</v>
      </c>
      <c r="J114" s="216">
        <v>0</v>
      </c>
      <c r="K114" s="216">
        <v>0</v>
      </c>
      <c r="L114" s="216">
        <v>19</v>
      </c>
      <c r="M114" s="216">
        <v>0</v>
      </c>
      <c r="N114" s="216">
        <v>31</v>
      </c>
      <c r="O114" s="216">
        <v>2</v>
      </c>
      <c r="P114" s="216">
        <v>0</v>
      </c>
      <c r="Q114" s="216">
        <v>1</v>
      </c>
      <c r="R114" s="216">
        <v>0</v>
      </c>
      <c r="S114" s="216">
        <v>0</v>
      </c>
      <c r="T114" s="216">
        <v>0</v>
      </c>
      <c r="U114" s="216">
        <v>0</v>
      </c>
      <c r="V114" s="216">
        <v>0</v>
      </c>
      <c r="W114" s="216">
        <v>0</v>
      </c>
      <c r="X114" s="196">
        <v>2</v>
      </c>
    </row>
    <row r="115" spans="1:25" ht="15" customHeight="1" x14ac:dyDescent="0.15">
      <c r="A115" s="191"/>
      <c r="B115" s="283" t="s">
        <v>212</v>
      </c>
      <c r="C115" s="283"/>
      <c r="D115" s="283"/>
      <c r="E115" s="208"/>
      <c r="F115" s="192" t="s">
        <v>59</v>
      </c>
      <c r="G115" s="193"/>
      <c r="H115" s="228">
        <f t="shared" si="5"/>
        <v>0</v>
      </c>
      <c r="I115" s="209">
        <v>0</v>
      </c>
      <c r="J115" s="210">
        <v>0</v>
      </c>
      <c r="K115" s="210">
        <v>0</v>
      </c>
      <c r="L115" s="210">
        <v>0</v>
      </c>
      <c r="M115" s="210">
        <v>0</v>
      </c>
      <c r="N115" s="210">
        <v>0</v>
      </c>
      <c r="O115" s="210">
        <v>0</v>
      </c>
      <c r="P115" s="210">
        <v>0</v>
      </c>
      <c r="Q115" s="210">
        <v>0</v>
      </c>
      <c r="R115" s="210">
        <v>0</v>
      </c>
      <c r="S115" s="210">
        <v>0</v>
      </c>
      <c r="T115" s="210">
        <v>0</v>
      </c>
      <c r="U115" s="210">
        <v>0</v>
      </c>
      <c r="V115" s="210">
        <v>0</v>
      </c>
      <c r="W115" s="210">
        <v>0</v>
      </c>
      <c r="X115" s="211">
        <v>0</v>
      </c>
    </row>
    <row r="116" spans="1:25" ht="15" customHeight="1" x14ac:dyDescent="0.2">
      <c r="A116" s="191"/>
      <c r="B116" s="192" t="s">
        <v>135</v>
      </c>
      <c r="C116" s="212"/>
      <c r="D116" s="217" t="s">
        <v>222</v>
      </c>
      <c r="E116" s="229"/>
      <c r="F116" s="192" t="s">
        <v>19</v>
      </c>
      <c r="G116" s="193"/>
      <c r="H116" s="228">
        <f t="shared" si="5"/>
        <v>43</v>
      </c>
      <c r="I116" s="215">
        <v>0</v>
      </c>
      <c r="J116" s="216">
        <v>0</v>
      </c>
      <c r="K116" s="216">
        <v>0</v>
      </c>
      <c r="L116" s="216">
        <v>11</v>
      </c>
      <c r="M116" s="216">
        <v>1</v>
      </c>
      <c r="N116" s="216">
        <v>24</v>
      </c>
      <c r="O116" s="216">
        <v>0</v>
      </c>
      <c r="P116" s="216">
        <v>0</v>
      </c>
      <c r="Q116" s="216">
        <v>5</v>
      </c>
      <c r="R116" s="216">
        <v>0</v>
      </c>
      <c r="S116" s="216">
        <v>0</v>
      </c>
      <c r="T116" s="216">
        <v>0</v>
      </c>
      <c r="U116" s="216">
        <v>1</v>
      </c>
      <c r="V116" s="216">
        <v>0</v>
      </c>
      <c r="W116" s="216">
        <v>0</v>
      </c>
      <c r="X116" s="196">
        <v>1</v>
      </c>
    </row>
    <row r="117" spans="1:25" ht="15" customHeight="1" x14ac:dyDescent="0.15">
      <c r="A117" s="191"/>
      <c r="B117" s="283" t="s">
        <v>222</v>
      </c>
      <c r="C117" s="283"/>
      <c r="D117" s="283"/>
      <c r="E117" s="208"/>
      <c r="F117" s="192" t="s">
        <v>59</v>
      </c>
      <c r="G117" s="193"/>
      <c r="H117" s="228">
        <f t="shared" si="5"/>
        <v>0</v>
      </c>
      <c r="I117" s="209">
        <v>0</v>
      </c>
      <c r="J117" s="210">
        <v>0</v>
      </c>
      <c r="K117" s="210">
        <v>0</v>
      </c>
      <c r="L117" s="210">
        <v>0</v>
      </c>
      <c r="M117" s="210">
        <v>0</v>
      </c>
      <c r="N117" s="210">
        <v>0</v>
      </c>
      <c r="O117" s="210">
        <v>0</v>
      </c>
      <c r="P117" s="210">
        <v>0</v>
      </c>
      <c r="Q117" s="210">
        <v>0</v>
      </c>
      <c r="R117" s="210">
        <v>0</v>
      </c>
      <c r="S117" s="210">
        <v>0</v>
      </c>
      <c r="T117" s="210">
        <v>0</v>
      </c>
      <c r="U117" s="210">
        <v>0</v>
      </c>
      <c r="V117" s="210">
        <v>0</v>
      </c>
      <c r="W117" s="210">
        <v>0</v>
      </c>
      <c r="X117" s="211">
        <v>0</v>
      </c>
    </row>
    <row r="118" spans="1:25" s="120" customFormat="1" ht="15" customHeight="1" x14ac:dyDescent="0.2">
      <c r="A118" s="191"/>
      <c r="B118" s="192" t="s">
        <v>136</v>
      </c>
      <c r="C118" s="212"/>
      <c r="D118" s="217" t="s">
        <v>221</v>
      </c>
      <c r="E118" s="229"/>
      <c r="F118" s="192" t="s">
        <v>19</v>
      </c>
      <c r="G118" s="193"/>
      <c r="H118" s="228">
        <f t="shared" si="5"/>
        <v>13</v>
      </c>
      <c r="I118" s="215">
        <v>0</v>
      </c>
      <c r="J118" s="216">
        <v>0</v>
      </c>
      <c r="K118" s="216">
        <v>0</v>
      </c>
      <c r="L118" s="216">
        <v>0</v>
      </c>
      <c r="M118" s="216">
        <v>2</v>
      </c>
      <c r="N118" s="216">
        <v>6</v>
      </c>
      <c r="O118" s="216">
        <v>0</v>
      </c>
      <c r="P118" s="216">
        <v>0</v>
      </c>
      <c r="Q118" s="216">
        <v>0</v>
      </c>
      <c r="R118" s="216">
        <v>0</v>
      </c>
      <c r="S118" s="216">
        <v>3</v>
      </c>
      <c r="T118" s="216">
        <v>0</v>
      </c>
      <c r="U118" s="216">
        <v>0</v>
      </c>
      <c r="V118" s="216">
        <v>0</v>
      </c>
      <c r="W118" s="216">
        <v>0</v>
      </c>
      <c r="X118" s="196">
        <v>2</v>
      </c>
      <c r="Y118" s="117"/>
    </row>
    <row r="119" spans="1:25" s="120" customFormat="1" ht="15" customHeight="1" x14ac:dyDescent="0.15">
      <c r="A119" s="191"/>
      <c r="B119" s="283" t="s">
        <v>221</v>
      </c>
      <c r="C119" s="283"/>
      <c r="D119" s="283"/>
      <c r="E119" s="208"/>
      <c r="F119" s="192" t="s">
        <v>59</v>
      </c>
      <c r="G119" s="193"/>
      <c r="H119" s="228">
        <f t="shared" si="5"/>
        <v>0</v>
      </c>
      <c r="I119" s="209">
        <v>0</v>
      </c>
      <c r="J119" s="210">
        <v>0</v>
      </c>
      <c r="K119" s="210">
        <v>0</v>
      </c>
      <c r="L119" s="210">
        <v>0</v>
      </c>
      <c r="M119" s="210">
        <v>0</v>
      </c>
      <c r="N119" s="210">
        <v>0</v>
      </c>
      <c r="O119" s="210">
        <v>0</v>
      </c>
      <c r="P119" s="210">
        <v>0</v>
      </c>
      <c r="Q119" s="210">
        <v>0</v>
      </c>
      <c r="R119" s="210">
        <v>0</v>
      </c>
      <c r="S119" s="210">
        <v>0</v>
      </c>
      <c r="T119" s="210">
        <v>0</v>
      </c>
      <c r="U119" s="210">
        <v>0</v>
      </c>
      <c r="V119" s="210">
        <v>0</v>
      </c>
      <c r="W119" s="210">
        <v>0</v>
      </c>
      <c r="X119" s="211">
        <v>0</v>
      </c>
      <c r="Y119" s="117"/>
    </row>
    <row r="120" spans="1:25" ht="15" customHeight="1" x14ac:dyDescent="0.2">
      <c r="A120" s="191"/>
      <c r="B120" s="192" t="s">
        <v>137</v>
      </c>
      <c r="C120" s="212"/>
      <c r="D120" s="217" t="s">
        <v>213</v>
      </c>
      <c r="E120" s="229"/>
      <c r="F120" s="192" t="s">
        <v>19</v>
      </c>
      <c r="G120" s="193"/>
      <c r="H120" s="230">
        <f t="shared" si="5"/>
        <v>47</v>
      </c>
      <c r="I120" s="215">
        <v>0</v>
      </c>
      <c r="J120" s="216">
        <v>0</v>
      </c>
      <c r="K120" s="216">
        <v>0</v>
      </c>
      <c r="L120" s="216">
        <v>5</v>
      </c>
      <c r="M120" s="216">
        <v>23</v>
      </c>
      <c r="N120" s="216">
        <v>6</v>
      </c>
      <c r="O120" s="216">
        <v>3</v>
      </c>
      <c r="P120" s="216">
        <v>0</v>
      </c>
      <c r="Q120" s="216">
        <v>2</v>
      </c>
      <c r="R120" s="216">
        <v>0</v>
      </c>
      <c r="S120" s="216">
        <v>2</v>
      </c>
      <c r="T120" s="216">
        <v>0</v>
      </c>
      <c r="U120" s="216">
        <v>1</v>
      </c>
      <c r="V120" s="216">
        <v>1</v>
      </c>
      <c r="W120" s="216">
        <v>0</v>
      </c>
      <c r="X120" s="196">
        <v>4</v>
      </c>
    </row>
    <row r="121" spans="1:25" ht="15" customHeight="1" x14ac:dyDescent="0.15">
      <c r="A121" s="191"/>
      <c r="B121" s="283" t="s">
        <v>221</v>
      </c>
      <c r="C121" s="283"/>
      <c r="D121" s="283"/>
      <c r="E121" s="208"/>
      <c r="F121" s="192" t="s">
        <v>59</v>
      </c>
      <c r="G121" s="193"/>
      <c r="H121" s="230">
        <f t="shared" si="5"/>
        <v>0</v>
      </c>
      <c r="I121" s="209">
        <v>0</v>
      </c>
      <c r="J121" s="210">
        <v>0</v>
      </c>
      <c r="K121" s="210">
        <v>0</v>
      </c>
      <c r="L121" s="210">
        <v>0</v>
      </c>
      <c r="M121" s="210">
        <v>0</v>
      </c>
      <c r="N121" s="210">
        <v>0</v>
      </c>
      <c r="O121" s="210">
        <v>0</v>
      </c>
      <c r="P121" s="210">
        <v>0</v>
      </c>
      <c r="Q121" s="210">
        <v>0</v>
      </c>
      <c r="R121" s="210">
        <v>0</v>
      </c>
      <c r="S121" s="210">
        <v>0</v>
      </c>
      <c r="T121" s="210">
        <v>0</v>
      </c>
      <c r="U121" s="210">
        <v>0</v>
      </c>
      <c r="V121" s="210">
        <v>0</v>
      </c>
      <c r="W121" s="210">
        <v>0</v>
      </c>
      <c r="X121" s="211">
        <v>0</v>
      </c>
    </row>
    <row r="122" spans="1:25" ht="15" customHeight="1" x14ac:dyDescent="0.2">
      <c r="A122" s="236"/>
      <c r="B122" s="237" t="s">
        <v>138</v>
      </c>
      <c r="C122" s="212"/>
      <c r="D122" s="217" t="s">
        <v>212</v>
      </c>
      <c r="E122" s="229"/>
      <c r="F122" s="192" t="s">
        <v>19</v>
      </c>
      <c r="G122" s="193"/>
      <c r="H122" s="230">
        <f t="shared" si="5"/>
        <v>16</v>
      </c>
      <c r="I122" s="215">
        <v>0</v>
      </c>
      <c r="J122" s="216">
        <v>0</v>
      </c>
      <c r="K122" s="216">
        <v>0</v>
      </c>
      <c r="L122" s="216">
        <v>8</v>
      </c>
      <c r="M122" s="216">
        <v>0</v>
      </c>
      <c r="N122" s="216">
        <v>2</v>
      </c>
      <c r="O122" s="216">
        <v>1</v>
      </c>
      <c r="P122" s="216">
        <v>0</v>
      </c>
      <c r="Q122" s="216">
        <v>1</v>
      </c>
      <c r="R122" s="216">
        <v>0</v>
      </c>
      <c r="S122" s="216">
        <v>1</v>
      </c>
      <c r="T122" s="216">
        <v>0</v>
      </c>
      <c r="U122" s="216">
        <v>0</v>
      </c>
      <c r="V122" s="216">
        <v>0</v>
      </c>
      <c r="W122" s="216">
        <v>0</v>
      </c>
      <c r="X122" s="196">
        <v>3</v>
      </c>
    </row>
    <row r="123" spans="1:25" ht="15" customHeight="1" x14ac:dyDescent="0.15">
      <c r="A123" s="236"/>
      <c r="B123" s="283" t="s">
        <v>213</v>
      </c>
      <c r="C123" s="283"/>
      <c r="D123" s="283"/>
      <c r="E123" s="208"/>
      <c r="F123" s="192" t="s">
        <v>59</v>
      </c>
      <c r="G123" s="193"/>
      <c r="H123" s="230">
        <f t="shared" si="5"/>
        <v>0</v>
      </c>
      <c r="I123" s="209">
        <v>0</v>
      </c>
      <c r="J123" s="210">
        <v>0</v>
      </c>
      <c r="K123" s="210">
        <v>0</v>
      </c>
      <c r="L123" s="210">
        <v>0</v>
      </c>
      <c r="M123" s="210">
        <v>0</v>
      </c>
      <c r="N123" s="210">
        <v>0</v>
      </c>
      <c r="O123" s="210">
        <v>0</v>
      </c>
      <c r="P123" s="210">
        <v>0</v>
      </c>
      <c r="Q123" s="210">
        <v>0</v>
      </c>
      <c r="R123" s="210">
        <v>0</v>
      </c>
      <c r="S123" s="210">
        <v>0</v>
      </c>
      <c r="T123" s="210">
        <v>0</v>
      </c>
      <c r="U123" s="210">
        <v>0</v>
      </c>
      <c r="V123" s="210">
        <v>0</v>
      </c>
      <c r="W123" s="210">
        <v>0</v>
      </c>
      <c r="X123" s="211">
        <v>0</v>
      </c>
    </row>
    <row r="124" spans="1:25" ht="15" customHeight="1" x14ac:dyDescent="0.2">
      <c r="A124" s="191"/>
      <c r="B124" s="192" t="s">
        <v>139</v>
      </c>
      <c r="C124" s="212"/>
      <c r="D124" s="217" t="s">
        <v>213</v>
      </c>
      <c r="E124" s="229"/>
      <c r="F124" s="192" t="s">
        <v>19</v>
      </c>
      <c r="G124" s="193"/>
      <c r="H124" s="230">
        <f t="shared" si="5"/>
        <v>22</v>
      </c>
      <c r="I124" s="215">
        <v>0</v>
      </c>
      <c r="J124" s="216">
        <v>0</v>
      </c>
      <c r="K124" s="216">
        <v>0</v>
      </c>
      <c r="L124" s="216">
        <v>1</v>
      </c>
      <c r="M124" s="216">
        <v>4</v>
      </c>
      <c r="N124" s="216">
        <v>8</v>
      </c>
      <c r="O124" s="216">
        <v>2</v>
      </c>
      <c r="P124" s="216">
        <v>0</v>
      </c>
      <c r="Q124" s="216">
        <v>0</v>
      </c>
      <c r="R124" s="216">
        <v>0</v>
      </c>
      <c r="S124" s="216">
        <v>6</v>
      </c>
      <c r="T124" s="216">
        <v>0</v>
      </c>
      <c r="U124" s="216">
        <v>0</v>
      </c>
      <c r="V124" s="216">
        <v>0</v>
      </c>
      <c r="W124" s="216">
        <v>0</v>
      </c>
      <c r="X124" s="196">
        <v>1</v>
      </c>
    </row>
    <row r="125" spans="1:25" ht="15" customHeight="1" x14ac:dyDescent="0.15">
      <c r="A125" s="191"/>
      <c r="B125" s="283" t="s">
        <v>213</v>
      </c>
      <c r="C125" s="283"/>
      <c r="D125" s="283"/>
      <c r="E125" s="208"/>
      <c r="F125" s="192" t="s">
        <v>59</v>
      </c>
      <c r="G125" s="193"/>
      <c r="H125" s="230">
        <f t="shared" si="5"/>
        <v>0</v>
      </c>
      <c r="I125" s="209">
        <v>0</v>
      </c>
      <c r="J125" s="210">
        <v>0</v>
      </c>
      <c r="K125" s="210">
        <v>0</v>
      </c>
      <c r="L125" s="210">
        <v>0</v>
      </c>
      <c r="M125" s="210">
        <v>0</v>
      </c>
      <c r="N125" s="210">
        <v>0</v>
      </c>
      <c r="O125" s="210">
        <v>0</v>
      </c>
      <c r="P125" s="210">
        <v>0</v>
      </c>
      <c r="Q125" s="210">
        <v>0</v>
      </c>
      <c r="R125" s="210">
        <v>0</v>
      </c>
      <c r="S125" s="210">
        <v>0</v>
      </c>
      <c r="T125" s="210">
        <v>0</v>
      </c>
      <c r="U125" s="210">
        <v>0</v>
      </c>
      <c r="V125" s="210">
        <v>0</v>
      </c>
      <c r="W125" s="210">
        <v>0</v>
      </c>
      <c r="X125" s="211">
        <v>0</v>
      </c>
    </row>
    <row r="126" spans="1:25" ht="15" customHeight="1" x14ac:dyDescent="0.2">
      <c r="A126" s="191"/>
      <c r="B126" s="192" t="s">
        <v>140</v>
      </c>
      <c r="C126" s="212"/>
      <c r="D126" s="217" t="s">
        <v>213</v>
      </c>
      <c r="E126" s="229"/>
      <c r="F126" s="192" t="s">
        <v>19</v>
      </c>
      <c r="G126" s="193"/>
      <c r="H126" s="230">
        <f t="shared" si="5"/>
        <v>30</v>
      </c>
      <c r="I126" s="215">
        <v>0</v>
      </c>
      <c r="J126" s="216">
        <v>0</v>
      </c>
      <c r="K126" s="216">
        <v>1</v>
      </c>
      <c r="L126" s="216">
        <v>1</v>
      </c>
      <c r="M126" s="216">
        <v>8</v>
      </c>
      <c r="N126" s="216">
        <v>5</v>
      </c>
      <c r="O126" s="216">
        <v>0</v>
      </c>
      <c r="P126" s="216">
        <v>2</v>
      </c>
      <c r="Q126" s="216">
        <v>1</v>
      </c>
      <c r="R126" s="216">
        <v>0</v>
      </c>
      <c r="S126" s="216">
        <v>6</v>
      </c>
      <c r="T126" s="216">
        <v>0</v>
      </c>
      <c r="U126" s="216">
        <v>0</v>
      </c>
      <c r="V126" s="216">
        <v>0</v>
      </c>
      <c r="W126" s="216">
        <v>0</v>
      </c>
      <c r="X126" s="196">
        <v>6</v>
      </c>
    </row>
    <row r="127" spans="1:25" ht="15" customHeight="1" x14ac:dyDescent="0.15">
      <c r="A127" s="191"/>
      <c r="B127" s="283" t="s">
        <v>212</v>
      </c>
      <c r="C127" s="283"/>
      <c r="D127" s="283"/>
      <c r="E127" s="208"/>
      <c r="F127" s="192" t="s">
        <v>59</v>
      </c>
      <c r="G127" s="193"/>
      <c r="H127" s="230">
        <f t="shared" si="5"/>
        <v>0</v>
      </c>
      <c r="I127" s="209">
        <v>0</v>
      </c>
      <c r="J127" s="210">
        <v>0</v>
      </c>
      <c r="K127" s="210">
        <v>0</v>
      </c>
      <c r="L127" s="210">
        <v>0</v>
      </c>
      <c r="M127" s="210">
        <v>0</v>
      </c>
      <c r="N127" s="210">
        <v>0</v>
      </c>
      <c r="O127" s="210">
        <v>0</v>
      </c>
      <c r="P127" s="210">
        <v>0</v>
      </c>
      <c r="Q127" s="210">
        <v>0</v>
      </c>
      <c r="R127" s="210">
        <v>0</v>
      </c>
      <c r="S127" s="210">
        <v>0</v>
      </c>
      <c r="T127" s="210">
        <v>0</v>
      </c>
      <c r="U127" s="210">
        <v>0</v>
      </c>
      <c r="V127" s="210">
        <v>0</v>
      </c>
      <c r="W127" s="210">
        <v>0</v>
      </c>
      <c r="X127" s="211">
        <v>0</v>
      </c>
    </row>
    <row r="128" spans="1:25" ht="15" customHeight="1" x14ac:dyDescent="0.2">
      <c r="A128" s="191"/>
      <c r="B128" s="192" t="s">
        <v>141</v>
      </c>
      <c r="C128" s="212"/>
      <c r="D128" s="217" t="s">
        <v>213</v>
      </c>
      <c r="E128" s="229"/>
      <c r="F128" s="192" t="s">
        <v>19</v>
      </c>
      <c r="G128" s="193"/>
      <c r="H128" s="230">
        <f t="shared" si="5"/>
        <v>14</v>
      </c>
      <c r="I128" s="215">
        <v>0</v>
      </c>
      <c r="J128" s="216">
        <v>0</v>
      </c>
      <c r="K128" s="216">
        <v>0</v>
      </c>
      <c r="L128" s="216">
        <v>0</v>
      </c>
      <c r="M128" s="216">
        <v>3</v>
      </c>
      <c r="N128" s="216">
        <v>1</v>
      </c>
      <c r="O128" s="216">
        <v>0</v>
      </c>
      <c r="P128" s="216">
        <v>0</v>
      </c>
      <c r="Q128" s="216">
        <v>0</v>
      </c>
      <c r="R128" s="216">
        <v>0</v>
      </c>
      <c r="S128" s="216">
        <v>3</v>
      </c>
      <c r="T128" s="216">
        <v>0</v>
      </c>
      <c r="U128" s="216">
        <v>0</v>
      </c>
      <c r="V128" s="216">
        <v>0</v>
      </c>
      <c r="W128" s="216">
        <v>0</v>
      </c>
      <c r="X128" s="196">
        <v>7</v>
      </c>
    </row>
    <row r="129" spans="1:25" ht="15" customHeight="1" x14ac:dyDescent="0.15">
      <c r="A129" s="191"/>
      <c r="B129" s="283" t="s">
        <v>212</v>
      </c>
      <c r="C129" s="283"/>
      <c r="D129" s="283"/>
      <c r="E129" s="208"/>
      <c r="F129" s="192" t="s">
        <v>59</v>
      </c>
      <c r="G129" s="193"/>
      <c r="H129" s="230">
        <f t="shared" si="5"/>
        <v>0</v>
      </c>
      <c r="I129" s="209">
        <v>0</v>
      </c>
      <c r="J129" s="210">
        <v>0</v>
      </c>
      <c r="K129" s="210">
        <v>0</v>
      </c>
      <c r="L129" s="210">
        <v>0</v>
      </c>
      <c r="M129" s="210">
        <v>0</v>
      </c>
      <c r="N129" s="210">
        <v>0</v>
      </c>
      <c r="O129" s="210">
        <v>0</v>
      </c>
      <c r="P129" s="210">
        <v>0</v>
      </c>
      <c r="Q129" s="210">
        <v>0</v>
      </c>
      <c r="R129" s="210">
        <v>0</v>
      </c>
      <c r="S129" s="210">
        <v>0</v>
      </c>
      <c r="T129" s="210">
        <v>0</v>
      </c>
      <c r="U129" s="210">
        <v>0</v>
      </c>
      <c r="V129" s="210">
        <v>0</v>
      </c>
      <c r="W129" s="210">
        <v>0</v>
      </c>
      <c r="X129" s="211">
        <v>0</v>
      </c>
    </row>
    <row r="130" spans="1:25" ht="15" customHeight="1" x14ac:dyDescent="0.2">
      <c r="A130" s="191"/>
      <c r="B130" s="192" t="s">
        <v>142</v>
      </c>
      <c r="C130" s="212"/>
      <c r="D130" s="217" t="s">
        <v>212</v>
      </c>
      <c r="E130" s="229"/>
      <c r="F130" s="192" t="s">
        <v>19</v>
      </c>
      <c r="G130" s="193"/>
      <c r="H130" s="230">
        <f t="shared" si="5"/>
        <v>6</v>
      </c>
      <c r="I130" s="215">
        <v>0</v>
      </c>
      <c r="J130" s="216">
        <v>0</v>
      </c>
      <c r="K130" s="216">
        <v>0</v>
      </c>
      <c r="L130" s="216">
        <v>2</v>
      </c>
      <c r="M130" s="216">
        <v>0</v>
      </c>
      <c r="N130" s="216">
        <v>3</v>
      </c>
      <c r="O130" s="216">
        <v>0</v>
      </c>
      <c r="P130" s="216">
        <v>0</v>
      </c>
      <c r="Q130" s="216">
        <v>0</v>
      </c>
      <c r="R130" s="216">
        <v>0</v>
      </c>
      <c r="S130" s="216">
        <v>1</v>
      </c>
      <c r="T130" s="216">
        <v>0</v>
      </c>
      <c r="U130" s="216">
        <v>0</v>
      </c>
      <c r="V130" s="216">
        <v>0</v>
      </c>
      <c r="W130" s="216">
        <v>0</v>
      </c>
      <c r="X130" s="196">
        <v>0</v>
      </c>
    </row>
    <row r="131" spans="1:25" ht="15" customHeight="1" x14ac:dyDescent="0.15">
      <c r="A131" s="191"/>
      <c r="B131" s="283" t="s">
        <v>213</v>
      </c>
      <c r="C131" s="283"/>
      <c r="D131" s="283"/>
      <c r="E131" s="208"/>
      <c r="F131" s="192" t="s">
        <v>59</v>
      </c>
      <c r="G131" s="193"/>
      <c r="H131" s="230">
        <f t="shared" si="5"/>
        <v>0</v>
      </c>
      <c r="I131" s="209">
        <v>0</v>
      </c>
      <c r="J131" s="210">
        <v>0</v>
      </c>
      <c r="K131" s="210">
        <v>0</v>
      </c>
      <c r="L131" s="210">
        <v>0</v>
      </c>
      <c r="M131" s="210">
        <v>0</v>
      </c>
      <c r="N131" s="210">
        <v>0</v>
      </c>
      <c r="O131" s="210">
        <v>0</v>
      </c>
      <c r="P131" s="210">
        <v>0</v>
      </c>
      <c r="Q131" s="210">
        <v>0</v>
      </c>
      <c r="R131" s="210">
        <v>0</v>
      </c>
      <c r="S131" s="210">
        <v>0</v>
      </c>
      <c r="T131" s="210">
        <v>0</v>
      </c>
      <c r="U131" s="210">
        <v>0</v>
      </c>
      <c r="V131" s="210">
        <v>0</v>
      </c>
      <c r="W131" s="210">
        <v>0</v>
      </c>
      <c r="X131" s="211">
        <v>0</v>
      </c>
    </row>
    <row r="132" spans="1:25" ht="15" customHeight="1" x14ac:dyDescent="0.2">
      <c r="A132" s="191"/>
      <c r="B132" s="192" t="s">
        <v>143</v>
      </c>
      <c r="C132" s="212"/>
      <c r="D132" s="217" t="s">
        <v>212</v>
      </c>
      <c r="E132" s="229"/>
      <c r="F132" s="192" t="s">
        <v>19</v>
      </c>
      <c r="G132" s="193"/>
      <c r="H132" s="230">
        <f t="shared" si="5"/>
        <v>2</v>
      </c>
      <c r="I132" s="215">
        <v>0</v>
      </c>
      <c r="J132" s="216">
        <v>0</v>
      </c>
      <c r="K132" s="216">
        <v>1</v>
      </c>
      <c r="L132" s="216">
        <v>0</v>
      </c>
      <c r="M132" s="216">
        <v>0</v>
      </c>
      <c r="N132" s="216">
        <v>1</v>
      </c>
      <c r="O132" s="216">
        <v>0</v>
      </c>
      <c r="P132" s="216">
        <v>0</v>
      </c>
      <c r="Q132" s="216">
        <v>0</v>
      </c>
      <c r="R132" s="216">
        <v>0</v>
      </c>
      <c r="S132" s="216">
        <v>0</v>
      </c>
      <c r="T132" s="216">
        <v>0</v>
      </c>
      <c r="U132" s="216">
        <v>0</v>
      </c>
      <c r="V132" s="216">
        <v>0</v>
      </c>
      <c r="W132" s="216">
        <v>0</v>
      </c>
      <c r="X132" s="196">
        <v>0</v>
      </c>
    </row>
    <row r="133" spans="1:25" ht="15" customHeight="1" x14ac:dyDescent="0.15">
      <c r="A133" s="191"/>
      <c r="B133" s="283" t="s">
        <v>212</v>
      </c>
      <c r="C133" s="283"/>
      <c r="D133" s="283"/>
      <c r="E133" s="208"/>
      <c r="F133" s="192" t="s">
        <v>59</v>
      </c>
      <c r="G133" s="193"/>
      <c r="H133" s="230">
        <f t="shared" si="5"/>
        <v>0</v>
      </c>
      <c r="I133" s="209">
        <v>0</v>
      </c>
      <c r="J133" s="210">
        <v>0</v>
      </c>
      <c r="K133" s="210">
        <v>0</v>
      </c>
      <c r="L133" s="210">
        <v>0</v>
      </c>
      <c r="M133" s="210">
        <v>0</v>
      </c>
      <c r="N133" s="210">
        <v>0</v>
      </c>
      <c r="O133" s="210">
        <v>0</v>
      </c>
      <c r="P133" s="210">
        <v>0</v>
      </c>
      <c r="Q133" s="210">
        <v>0</v>
      </c>
      <c r="R133" s="210">
        <v>0</v>
      </c>
      <c r="S133" s="210">
        <v>0</v>
      </c>
      <c r="T133" s="210">
        <v>0</v>
      </c>
      <c r="U133" s="210">
        <v>0</v>
      </c>
      <c r="V133" s="210">
        <v>0</v>
      </c>
      <c r="W133" s="210">
        <v>0</v>
      </c>
      <c r="X133" s="211">
        <v>0</v>
      </c>
    </row>
    <row r="134" spans="1:25" ht="15" customHeight="1" x14ac:dyDescent="0.2">
      <c r="A134" s="191"/>
      <c r="B134" s="192" t="s">
        <v>144</v>
      </c>
      <c r="C134" s="212"/>
      <c r="D134" s="217" t="s">
        <v>212</v>
      </c>
      <c r="E134" s="229"/>
      <c r="F134" s="192" t="s">
        <v>19</v>
      </c>
      <c r="G134" s="193"/>
      <c r="H134" s="230">
        <f t="shared" si="5"/>
        <v>10</v>
      </c>
      <c r="I134" s="215">
        <v>0</v>
      </c>
      <c r="J134" s="216">
        <v>0</v>
      </c>
      <c r="K134" s="216">
        <v>0</v>
      </c>
      <c r="L134" s="216">
        <v>0</v>
      </c>
      <c r="M134" s="216">
        <v>4</v>
      </c>
      <c r="N134" s="216">
        <v>5</v>
      </c>
      <c r="O134" s="216">
        <v>0</v>
      </c>
      <c r="P134" s="216">
        <v>0</v>
      </c>
      <c r="Q134" s="216">
        <v>0</v>
      </c>
      <c r="R134" s="216">
        <v>0</v>
      </c>
      <c r="S134" s="216">
        <v>0</v>
      </c>
      <c r="T134" s="216">
        <v>0</v>
      </c>
      <c r="U134" s="216">
        <v>0</v>
      </c>
      <c r="V134" s="216">
        <v>0</v>
      </c>
      <c r="W134" s="216">
        <v>0</v>
      </c>
      <c r="X134" s="196">
        <v>1</v>
      </c>
    </row>
    <row r="135" spans="1:25" ht="15" customHeight="1" x14ac:dyDescent="0.15">
      <c r="A135" s="191"/>
      <c r="B135" s="283" t="s">
        <v>213</v>
      </c>
      <c r="C135" s="283"/>
      <c r="D135" s="283"/>
      <c r="E135" s="208"/>
      <c r="F135" s="192" t="s">
        <v>59</v>
      </c>
      <c r="G135" s="193"/>
      <c r="H135" s="230">
        <f t="shared" si="5"/>
        <v>0</v>
      </c>
      <c r="I135" s="209">
        <v>0</v>
      </c>
      <c r="J135" s="210">
        <v>0</v>
      </c>
      <c r="K135" s="210">
        <v>0</v>
      </c>
      <c r="L135" s="210">
        <v>0</v>
      </c>
      <c r="M135" s="210">
        <v>0</v>
      </c>
      <c r="N135" s="210">
        <v>0</v>
      </c>
      <c r="O135" s="210">
        <v>0</v>
      </c>
      <c r="P135" s="210">
        <v>0</v>
      </c>
      <c r="Q135" s="210">
        <v>0</v>
      </c>
      <c r="R135" s="210">
        <v>0</v>
      </c>
      <c r="S135" s="210">
        <v>0</v>
      </c>
      <c r="T135" s="210">
        <v>0</v>
      </c>
      <c r="U135" s="210">
        <v>0</v>
      </c>
      <c r="V135" s="210">
        <v>0</v>
      </c>
      <c r="W135" s="210">
        <v>0</v>
      </c>
      <c r="X135" s="211">
        <v>0</v>
      </c>
    </row>
    <row r="136" spans="1:25" ht="15" customHeight="1" x14ac:dyDescent="0.2">
      <c r="A136" s="191"/>
      <c r="B136" s="192" t="s">
        <v>145</v>
      </c>
      <c r="C136" s="212"/>
      <c r="D136" s="217" t="s">
        <v>212</v>
      </c>
      <c r="E136" s="229"/>
      <c r="F136" s="192" t="s">
        <v>19</v>
      </c>
      <c r="G136" s="193"/>
      <c r="H136" s="230">
        <f t="shared" si="5"/>
        <v>29</v>
      </c>
      <c r="I136" s="215">
        <v>0</v>
      </c>
      <c r="J136" s="216">
        <v>0</v>
      </c>
      <c r="K136" s="216">
        <v>0</v>
      </c>
      <c r="L136" s="216">
        <v>2</v>
      </c>
      <c r="M136" s="216">
        <v>6</v>
      </c>
      <c r="N136" s="210">
        <v>9</v>
      </c>
      <c r="O136" s="216">
        <v>1</v>
      </c>
      <c r="P136" s="210">
        <v>0</v>
      </c>
      <c r="Q136" s="216">
        <v>6</v>
      </c>
      <c r="R136" s="210">
        <v>0</v>
      </c>
      <c r="S136" s="216">
        <v>1</v>
      </c>
      <c r="T136" s="210">
        <v>0</v>
      </c>
      <c r="U136" s="216">
        <v>2</v>
      </c>
      <c r="V136" s="210">
        <v>0</v>
      </c>
      <c r="W136" s="210">
        <v>0</v>
      </c>
      <c r="X136" s="196">
        <v>2</v>
      </c>
    </row>
    <row r="137" spans="1:25" ht="15" customHeight="1" thickBot="1" x14ac:dyDescent="0.2">
      <c r="A137" s="197"/>
      <c r="B137" s="273" t="s">
        <v>213</v>
      </c>
      <c r="C137" s="273"/>
      <c r="D137" s="273"/>
      <c r="E137" s="218"/>
      <c r="F137" s="198" t="s">
        <v>59</v>
      </c>
      <c r="G137" s="199"/>
      <c r="H137" s="232">
        <f t="shared" si="5"/>
        <v>0</v>
      </c>
      <c r="I137" s="219">
        <v>0</v>
      </c>
      <c r="J137" s="220">
        <v>0</v>
      </c>
      <c r="K137" s="220">
        <v>0</v>
      </c>
      <c r="L137" s="220">
        <v>0</v>
      </c>
      <c r="M137" s="220">
        <v>0</v>
      </c>
      <c r="N137" s="220">
        <v>0</v>
      </c>
      <c r="O137" s="220">
        <v>0</v>
      </c>
      <c r="P137" s="220">
        <v>0</v>
      </c>
      <c r="Q137" s="220">
        <v>0</v>
      </c>
      <c r="R137" s="220">
        <v>0</v>
      </c>
      <c r="S137" s="220">
        <v>0</v>
      </c>
      <c r="T137" s="220">
        <v>0</v>
      </c>
      <c r="U137" s="220">
        <v>0</v>
      </c>
      <c r="V137" s="220">
        <v>0</v>
      </c>
      <c r="W137" s="220">
        <v>0</v>
      </c>
      <c r="X137" s="221">
        <v>0</v>
      </c>
    </row>
    <row r="138" spans="1:25" s="116" customFormat="1" ht="9.15" customHeight="1" thickBot="1" x14ac:dyDescent="0.25">
      <c r="A138" s="233"/>
      <c r="B138" s="212"/>
      <c r="C138" s="212"/>
      <c r="D138" s="212"/>
      <c r="E138" s="212"/>
      <c r="F138" s="212"/>
      <c r="G138" s="212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117"/>
    </row>
    <row r="139" spans="1:25" s="116" customFormat="1" ht="10" customHeight="1" x14ac:dyDescent="0.15">
      <c r="A139" s="274" t="s">
        <v>207</v>
      </c>
      <c r="B139" s="275"/>
      <c r="C139" s="275"/>
      <c r="D139" s="275"/>
      <c r="E139" s="275"/>
      <c r="F139" s="275"/>
      <c r="G139" s="276"/>
      <c r="H139" s="171"/>
      <c r="I139" s="172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4"/>
    </row>
    <row r="140" spans="1:25" s="116" customFormat="1" ht="55" customHeight="1" x14ac:dyDescent="0.15">
      <c r="A140" s="277"/>
      <c r="B140" s="278"/>
      <c r="C140" s="278"/>
      <c r="D140" s="278"/>
      <c r="E140" s="278"/>
      <c r="F140" s="278"/>
      <c r="G140" s="279"/>
      <c r="H140" s="175" t="s">
        <v>16</v>
      </c>
      <c r="I140" s="176" t="s">
        <v>15</v>
      </c>
      <c r="J140" s="177" t="s">
        <v>14</v>
      </c>
      <c r="K140" s="177" t="s">
        <v>13</v>
      </c>
      <c r="L140" s="177" t="s">
        <v>12</v>
      </c>
      <c r="M140" s="177" t="s">
        <v>11</v>
      </c>
      <c r="N140" s="177" t="s">
        <v>10</v>
      </c>
      <c r="O140" s="177" t="s">
        <v>9</v>
      </c>
      <c r="P140" s="177" t="s">
        <v>8</v>
      </c>
      <c r="Q140" s="177" t="s">
        <v>7</v>
      </c>
      <c r="R140" s="177" t="s">
        <v>6</v>
      </c>
      <c r="S140" s="178" t="s">
        <v>5</v>
      </c>
      <c r="T140" s="177" t="s">
        <v>4</v>
      </c>
      <c r="U140" s="177" t="s">
        <v>3</v>
      </c>
      <c r="V140" s="177" t="s">
        <v>2</v>
      </c>
      <c r="W140" s="177" t="s">
        <v>1</v>
      </c>
      <c r="X140" s="179" t="s">
        <v>0</v>
      </c>
    </row>
    <row r="141" spans="1:25" s="116" customFormat="1" ht="10" customHeight="1" thickBot="1" x14ac:dyDescent="0.2">
      <c r="A141" s="280"/>
      <c r="B141" s="281"/>
      <c r="C141" s="281"/>
      <c r="D141" s="281"/>
      <c r="E141" s="281"/>
      <c r="F141" s="281"/>
      <c r="G141" s="282"/>
      <c r="H141" s="180"/>
      <c r="I141" s="181"/>
      <c r="J141" s="182"/>
      <c r="K141" s="182"/>
      <c r="L141" s="182"/>
      <c r="M141" s="182"/>
      <c r="N141" s="182"/>
      <c r="O141" s="182"/>
      <c r="P141" s="182"/>
      <c r="Q141" s="182"/>
      <c r="R141" s="182"/>
      <c r="S141" s="183"/>
      <c r="T141" s="182"/>
      <c r="U141" s="182"/>
      <c r="V141" s="182"/>
      <c r="W141" s="182"/>
      <c r="X141" s="184"/>
    </row>
    <row r="142" spans="1:25" s="116" customFormat="1" ht="15" customHeight="1" x14ac:dyDescent="0.15">
      <c r="A142" s="185"/>
      <c r="B142" s="284"/>
      <c r="C142" s="284"/>
      <c r="D142" s="284"/>
      <c r="E142" s="284"/>
      <c r="F142" s="284"/>
      <c r="G142" s="186"/>
      <c r="H142" s="187" t="s">
        <v>17</v>
      </c>
      <c r="I142" s="235" t="s">
        <v>17</v>
      </c>
      <c r="J142" s="189" t="s">
        <v>17</v>
      </c>
      <c r="K142" s="189" t="s">
        <v>17</v>
      </c>
      <c r="L142" s="189" t="s">
        <v>17</v>
      </c>
      <c r="M142" s="189" t="s">
        <v>17</v>
      </c>
      <c r="N142" s="189" t="s">
        <v>17</v>
      </c>
      <c r="O142" s="189" t="s">
        <v>17</v>
      </c>
      <c r="P142" s="189" t="s">
        <v>17</v>
      </c>
      <c r="Q142" s="189" t="s">
        <v>17</v>
      </c>
      <c r="R142" s="189" t="s">
        <v>17</v>
      </c>
      <c r="S142" s="189" t="s">
        <v>17</v>
      </c>
      <c r="T142" s="189" t="s">
        <v>17</v>
      </c>
      <c r="U142" s="189" t="s">
        <v>17</v>
      </c>
      <c r="V142" s="189" t="s">
        <v>17</v>
      </c>
      <c r="W142" s="189" t="s">
        <v>17</v>
      </c>
      <c r="X142" s="190" t="s">
        <v>17</v>
      </c>
      <c r="Y142" s="117"/>
    </row>
    <row r="143" spans="1:25" ht="15" customHeight="1" x14ac:dyDescent="0.15">
      <c r="A143" s="191"/>
      <c r="B143" s="192" t="s">
        <v>146</v>
      </c>
      <c r="C143" s="231"/>
      <c r="D143" s="213" t="s">
        <v>100</v>
      </c>
      <c r="E143" s="229"/>
      <c r="F143" s="192" t="s">
        <v>19</v>
      </c>
      <c r="G143" s="193"/>
      <c r="H143" s="230">
        <f t="shared" ref="H143:H172" si="6">SUM(I143:X143)</f>
        <v>120</v>
      </c>
      <c r="I143" s="238">
        <v>5</v>
      </c>
      <c r="J143" s="210">
        <v>0</v>
      </c>
      <c r="K143" s="210">
        <v>0</v>
      </c>
      <c r="L143" s="239">
        <v>16</v>
      </c>
      <c r="M143" s="239">
        <v>25</v>
      </c>
      <c r="N143" s="239">
        <v>29</v>
      </c>
      <c r="O143" s="239">
        <v>0</v>
      </c>
      <c r="P143" s="239">
        <v>0</v>
      </c>
      <c r="Q143" s="239">
        <v>26</v>
      </c>
      <c r="R143" s="239">
        <v>3</v>
      </c>
      <c r="S143" s="239">
        <v>10</v>
      </c>
      <c r="T143" s="210">
        <v>0</v>
      </c>
      <c r="U143" s="239">
        <v>4</v>
      </c>
      <c r="V143" s="210">
        <v>0</v>
      </c>
      <c r="W143" s="210">
        <v>0</v>
      </c>
      <c r="X143" s="240">
        <v>2</v>
      </c>
    </row>
    <row r="144" spans="1:25" ht="15" customHeight="1" x14ac:dyDescent="0.15">
      <c r="A144" s="191"/>
      <c r="B144" s="283" t="s">
        <v>220</v>
      </c>
      <c r="C144" s="283"/>
      <c r="D144" s="283"/>
      <c r="E144" s="208"/>
      <c r="F144" s="192" t="s">
        <v>59</v>
      </c>
      <c r="G144" s="193"/>
      <c r="H144" s="230">
        <f t="shared" si="6"/>
        <v>0</v>
      </c>
      <c r="I144" s="209">
        <v>0</v>
      </c>
      <c r="J144" s="210">
        <v>0</v>
      </c>
      <c r="K144" s="210">
        <v>0</v>
      </c>
      <c r="L144" s="210">
        <v>0</v>
      </c>
      <c r="M144" s="210">
        <v>0</v>
      </c>
      <c r="N144" s="210">
        <v>0</v>
      </c>
      <c r="O144" s="210">
        <v>0</v>
      </c>
      <c r="P144" s="210">
        <v>0</v>
      </c>
      <c r="Q144" s="210">
        <v>0</v>
      </c>
      <c r="R144" s="210">
        <v>0</v>
      </c>
      <c r="S144" s="210">
        <v>0</v>
      </c>
      <c r="T144" s="210">
        <v>0</v>
      </c>
      <c r="U144" s="210">
        <v>0</v>
      </c>
      <c r="V144" s="210">
        <v>0</v>
      </c>
      <c r="W144" s="210">
        <v>0</v>
      </c>
      <c r="X144" s="211">
        <v>0</v>
      </c>
    </row>
    <row r="145" spans="1:24" ht="15" customHeight="1" x14ac:dyDescent="0.2">
      <c r="A145" s="191"/>
      <c r="B145" s="192" t="s">
        <v>147</v>
      </c>
      <c r="C145" s="212"/>
      <c r="D145" s="217" t="s">
        <v>220</v>
      </c>
      <c r="E145" s="229"/>
      <c r="F145" s="192" t="s">
        <v>19</v>
      </c>
      <c r="G145" s="193"/>
      <c r="H145" s="230">
        <f t="shared" si="6"/>
        <v>2</v>
      </c>
      <c r="I145" s="215">
        <v>0</v>
      </c>
      <c r="J145" s="210">
        <v>0</v>
      </c>
      <c r="K145" s="210">
        <v>0</v>
      </c>
      <c r="L145" s="216">
        <v>0</v>
      </c>
      <c r="M145" s="216">
        <v>0</v>
      </c>
      <c r="N145" s="216">
        <v>0</v>
      </c>
      <c r="O145" s="216">
        <v>0</v>
      </c>
      <c r="P145" s="216">
        <v>0</v>
      </c>
      <c r="Q145" s="216">
        <v>0</v>
      </c>
      <c r="R145" s="216">
        <v>0</v>
      </c>
      <c r="S145" s="216">
        <v>2</v>
      </c>
      <c r="T145" s="210">
        <v>0</v>
      </c>
      <c r="U145" s="210">
        <v>0</v>
      </c>
      <c r="V145" s="210">
        <v>0</v>
      </c>
      <c r="W145" s="210">
        <v>0</v>
      </c>
      <c r="X145" s="211">
        <v>0</v>
      </c>
    </row>
    <row r="146" spans="1:24" ht="15" customHeight="1" x14ac:dyDescent="0.15">
      <c r="A146" s="191"/>
      <c r="B146" s="283" t="s">
        <v>220</v>
      </c>
      <c r="C146" s="283"/>
      <c r="D146" s="283"/>
      <c r="E146" s="208"/>
      <c r="F146" s="192" t="s">
        <v>59</v>
      </c>
      <c r="G146" s="193"/>
      <c r="H146" s="230">
        <f t="shared" si="6"/>
        <v>0</v>
      </c>
      <c r="I146" s="215">
        <v>0</v>
      </c>
      <c r="J146" s="210">
        <v>0</v>
      </c>
      <c r="K146" s="210">
        <v>0</v>
      </c>
      <c r="L146" s="210">
        <v>0</v>
      </c>
      <c r="M146" s="210">
        <v>0</v>
      </c>
      <c r="N146" s="210">
        <v>0</v>
      </c>
      <c r="O146" s="210">
        <v>0</v>
      </c>
      <c r="P146" s="210">
        <v>0</v>
      </c>
      <c r="Q146" s="210">
        <v>0</v>
      </c>
      <c r="R146" s="210">
        <v>0</v>
      </c>
      <c r="S146" s="210">
        <v>0</v>
      </c>
      <c r="T146" s="210">
        <v>0</v>
      </c>
      <c r="U146" s="210">
        <v>0</v>
      </c>
      <c r="V146" s="210">
        <v>0</v>
      </c>
      <c r="W146" s="210">
        <v>0</v>
      </c>
      <c r="X146" s="196">
        <v>0</v>
      </c>
    </row>
    <row r="147" spans="1:24" ht="15" customHeight="1" x14ac:dyDescent="0.15">
      <c r="A147" s="191"/>
      <c r="B147" s="192" t="s">
        <v>148</v>
      </c>
      <c r="C147" s="231"/>
      <c r="D147" s="217" t="s">
        <v>220</v>
      </c>
      <c r="E147" s="229"/>
      <c r="F147" s="192" t="s">
        <v>19</v>
      </c>
      <c r="G147" s="193"/>
      <c r="H147" s="230">
        <f t="shared" si="6"/>
        <v>35</v>
      </c>
      <c r="I147" s="215">
        <v>2</v>
      </c>
      <c r="J147" s="210">
        <v>0</v>
      </c>
      <c r="K147" s="210">
        <v>0</v>
      </c>
      <c r="L147" s="216">
        <v>1</v>
      </c>
      <c r="M147" s="216">
        <v>6</v>
      </c>
      <c r="N147" s="216">
        <v>11</v>
      </c>
      <c r="O147" s="210">
        <v>0</v>
      </c>
      <c r="P147" s="210">
        <v>0</v>
      </c>
      <c r="Q147" s="216">
        <v>9</v>
      </c>
      <c r="R147" s="210">
        <v>0</v>
      </c>
      <c r="S147" s="216">
        <v>5</v>
      </c>
      <c r="T147" s="210">
        <v>0</v>
      </c>
      <c r="U147" s="210">
        <v>1</v>
      </c>
      <c r="V147" s="210">
        <v>0</v>
      </c>
      <c r="W147" s="210">
        <v>0</v>
      </c>
      <c r="X147" s="196">
        <v>0</v>
      </c>
    </row>
    <row r="148" spans="1:24" ht="15" customHeight="1" x14ac:dyDescent="0.15">
      <c r="A148" s="191"/>
      <c r="B148" s="283" t="s">
        <v>218</v>
      </c>
      <c r="C148" s="283"/>
      <c r="D148" s="283"/>
      <c r="E148" s="208"/>
      <c r="F148" s="192" t="s">
        <v>59</v>
      </c>
      <c r="G148" s="193"/>
      <c r="H148" s="230">
        <f t="shared" si="6"/>
        <v>0</v>
      </c>
      <c r="I148" s="209">
        <v>0</v>
      </c>
      <c r="J148" s="210">
        <v>0</v>
      </c>
      <c r="K148" s="210">
        <v>0</v>
      </c>
      <c r="L148" s="210">
        <v>0</v>
      </c>
      <c r="M148" s="210">
        <v>0</v>
      </c>
      <c r="N148" s="210">
        <v>0</v>
      </c>
      <c r="O148" s="210">
        <v>0</v>
      </c>
      <c r="P148" s="210">
        <v>0</v>
      </c>
      <c r="Q148" s="210">
        <v>0</v>
      </c>
      <c r="R148" s="210">
        <v>0</v>
      </c>
      <c r="S148" s="210">
        <v>0</v>
      </c>
      <c r="T148" s="210">
        <v>0</v>
      </c>
      <c r="U148" s="210">
        <v>0</v>
      </c>
      <c r="V148" s="210">
        <v>0</v>
      </c>
      <c r="W148" s="210">
        <v>0</v>
      </c>
      <c r="X148" s="211">
        <v>0</v>
      </c>
    </row>
    <row r="149" spans="1:24" ht="15" customHeight="1" x14ac:dyDescent="0.2">
      <c r="A149" s="191"/>
      <c r="B149" s="192" t="s">
        <v>149</v>
      </c>
      <c r="C149" s="212"/>
      <c r="D149" s="217" t="s">
        <v>219</v>
      </c>
      <c r="E149" s="229"/>
      <c r="F149" s="192" t="s">
        <v>19</v>
      </c>
      <c r="G149" s="193"/>
      <c r="H149" s="230">
        <f t="shared" si="6"/>
        <v>6</v>
      </c>
      <c r="I149" s="215">
        <v>0</v>
      </c>
      <c r="J149" s="210">
        <v>0</v>
      </c>
      <c r="K149" s="210">
        <v>0</v>
      </c>
      <c r="L149" s="216">
        <v>4</v>
      </c>
      <c r="M149" s="210">
        <v>0</v>
      </c>
      <c r="N149" s="216">
        <v>1</v>
      </c>
      <c r="O149" s="216">
        <v>0</v>
      </c>
      <c r="P149" s="210">
        <v>0</v>
      </c>
      <c r="Q149" s="210">
        <v>1</v>
      </c>
      <c r="R149" s="210">
        <v>0</v>
      </c>
      <c r="S149" s="210">
        <v>0</v>
      </c>
      <c r="T149" s="216">
        <v>0</v>
      </c>
      <c r="U149" s="210">
        <v>0</v>
      </c>
      <c r="V149" s="210">
        <v>0</v>
      </c>
      <c r="W149" s="210">
        <v>0</v>
      </c>
      <c r="X149" s="211">
        <v>0</v>
      </c>
    </row>
    <row r="150" spans="1:24" ht="15" customHeight="1" x14ac:dyDescent="0.15">
      <c r="A150" s="191"/>
      <c r="B150" s="283" t="s">
        <v>219</v>
      </c>
      <c r="C150" s="283"/>
      <c r="D150" s="283"/>
      <c r="E150" s="208"/>
      <c r="F150" s="192" t="s">
        <v>59</v>
      </c>
      <c r="G150" s="193"/>
      <c r="H150" s="230">
        <f t="shared" si="6"/>
        <v>0</v>
      </c>
      <c r="I150" s="209">
        <v>0</v>
      </c>
      <c r="J150" s="210">
        <v>0</v>
      </c>
      <c r="K150" s="210">
        <v>0</v>
      </c>
      <c r="L150" s="210">
        <v>0</v>
      </c>
      <c r="M150" s="210">
        <v>0</v>
      </c>
      <c r="N150" s="210">
        <v>0</v>
      </c>
      <c r="O150" s="210">
        <v>0</v>
      </c>
      <c r="P150" s="210">
        <v>0</v>
      </c>
      <c r="Q150" s="210">
        <v>0</v>
      </c>
      <c r="R150" s="210">
        <v>0</v>
      </c>
      <c r="S150" s="210">
        <v>0</v>
      </c>
      <c r="T150" s="210">
        <v>0</v>
      </c>
      <c r="U150" s="210">
        <v>0</v>
      </c>
      <c r="V150" s="210">
        <v>0</v>
      </c>
      <c r="W150" s="210">
        <v>0</v>
      </c>
      <c r="X150" s="211">
        <v>0</v>
      </c>
    </row>
    <row r="151" spans="1:24" ht="15" customHeight="1" x14ac:dyDescent="0.2">
      <c r="A151" s="191"/>
      <c r="B151" s="192" t="s">
        <v>150</v>
      </c>
      <c r="C151" s="212"/>
      <c r="D151" s="217" t="s">
        <v>212</v>
      </c>
      <c r="E151" s="229"/>
      <c r="F151" s="192" t="s">
        <v>19</v>
      </c>
      <c r="G151" s="193"/>
      <c r="H151" s="230">
        <f t="shared" si="6"/>
        <v>33</v>
      </c>
      <c r="I151" s="209">
        <v>5</v>
      </c>
      <c r="J151" s="210">
        <v>0</v>
      </c>
      <c r="K151" s="210">
        <v>0</v>
      </c>
      <c r="L151" s="216">
        <v>0</v>
      </c>
      <c r="M151" s="210">
        <v>12</v>
      </c>
      <c r="N151" s="210">
        <v>7</v>
      </c>
      <c r="O151" s="210">
        <v>4</v>
      </c>
      <c r="P151" s="210">
        <v>0</v>
      </c>
      <c r="Q151" s="210">
        <v>2</v>
      </c>
      <c r="R151" s="210">
        <v>0</v>
      </c>
      <c r="S151" s="216">
        <v>2</v>
      </c>
      <c r="T151" s="210">
        <v>0</v>
      </c>
      <c r="U151" s="210">
        <v>1</v>
      </c>
      <c r="V151" s="210">
        <v>0</v>
      </c>
      <c r="W151" s="210">
        <v>0</v>
      </c>
      <c r="X151" s="196">
        <v>0</v>
      </c>
    </row>
    <row r="152" spans="1:24" ht="15" customHeight="1" x14ac:dyDescent="0.15">
      <c r="A152" s="191"/>
      <c r="B152" s="283" t="s">
        <v>218</v>
      </c>
      <c r="C152" s="283"/>
      <c r="D152" s="283"/>
      <c r="E152" s="208"/>
      <c r="F152" s="192" t="s">
        <v>59</v>
      </c>
      <c r="G152" s="193"/>
      <c r="H152" s="228">
        <f t="shared" si="6"/>
        <v>0</v>
      </c>
      <c r="I152" s="209">
        <v>0</v>
      </c>
      <c r="J152" s="210">
        <v>0</v>
      </c>
      <c r="K152" s="210">
        <v>0</v>
      </c>
      <c r="L152" s="210">
        <v>0</v>
      </c>
      <c r="M152" s="210">
        <v>0</v>
      </c>
      <c r="N152" s="210">
        <v>0</v>
      </c>
      <c r="O152" s="210">
        <v>0</v>
      </c>
      <c r="P152" s="210">
        <v>0</v>
      </c>
      <c r="Q152" s="210">
        <v>0</v>
      </c>
      <c r="R152" s="210">
        <v>0</v>
      </c>
      <c r="S152" s="210">
        <v>0</v>
      </c>
      <c r="T152" s="210">
        <v>0</v>
      </c>
      <c r="U152" s="210">
        <v>0</v>
      </c>
      <c r="V152" s="210">
        <v>0</v>
      </c>
      <c r="W152" s="210">
        <v>0</v>
      </c>
      <c r="X152" s="211">
        <v>0</v>
      </c>
    </row>
    <row r="153" spans="1:24" ht="15" customHeight="1" x14ac:dyDescent="0.2">
      <c r="A153" s="191"/>
      <c r="B153" s="192" t="s">
        <v>151</v>
      </c>
      <c r="C153" s="212"/>
      <c r="D153" s="217" t="s">
        <v>217</v>
      </c>
      <c r="E153" s="214"/>
      <c r="F153" s="192" t="s">
        <v>19</v>
      </c>
      <c r="G153" s="193"/>
      <c r="H153" s="228">
        <f t="shared" si="6"/>
        <v>229</v>
      </c>
      <c r="I153" s="215">
        <v>2</v>
      </c>
      <c r="J153" s="210">
        <v>4</v>
      </c>
      <c r="K153" s="210">
        <v>0</v>
      </c>
      <c r="L153" s="216">
        <v>17</v>
      </c>
      <c r="M153" s="216">
        <v>79</v>
      </c>
      <c r="N153" s="216">
        <v>55</v>
      </c>
      <c r="O153" s="216">
        <v>10</v>
      </c>
      <c r="P153" s="216">
        <v>6</v>
      </c>
      <c r="Q153" s="216">
        <v>27</v>
      </c>
      <c r="R153" s="216">
        <v>1</v>
      </c>
      <c r="S153" s="216">
        <v>1</v>
      </c>
      <c r="T153" s="210">
        <v>2</v>
      </c>
      <c r="U153" s="216">
        <v>4</v>
      </c>
      <c r="V153" s="210">
        <v>0</v>
      </c>
      <c r="W153" s="210">
        <v>0</v>
      </c>
      <c r="X153" s="196">
        <v>21</v>
      </c>
    </row>
    <row r="154" spans="1:24" ht="15" customHeight="1" x14ac:dyDescent="0.15">
      <c r="A154" s="191"/>
      <c r="B154" s="283" t="s">
        <v>216</v>
      </c>
      <c r="C154" s="283"/>
      <c r="D154" s="283"/>
      <c r="E154" s="208"/>
      <c r="F154" s="192" t="s">
        <v>59</v>
      </c>
      <c r="G154" s="193"/>
      <c r="H154" s="228">
        <f t="shared" si="6"/>
        <v>0</v>
      </c>
      <c r="I154" s="209">
        <v>0</v>
      </c>
      <c r="J154" s="210">
        <v>0</v>
      </c>
      <c r="K154" s="210">
        <v>0</v>
      </c>
      <c r="L154" s="210">
        <v>0</v>
      </c>
      <c r="M154" s="210">
        <v>0</v>
      </c>
      <c r="N154" s="210">
        <v>0</v>
      </c>
      <c r="O154" s="210">
        <v>0</v>
      </c>
      <c r="P154" s="210">
        <v>0</v>
      </c>
      <c r="Q154" s="210">
        <v>0</v>
      </c>
      <c r="R154" s="210">
        <v>0</v>
      </c>
      <c r="S154" s="210">
        <v>0</v>
      </c>
      <c r="T154" s="210">
        <v>0</v>
      </c>
      <c r="U154" s="210">
        <v>0</v>
      </c>
      <c r="V154" s="210">
        <v>0</v>
      </c>
      <c r="W154" s="210">
        <v>0</v>
      </c>
      <c r="X154" s="211">
        <v>0</v>
      </c>
    </row>
    <row r="155" spans="1:24" ht="15" customHeight="1" x14ac:dyDescent="0.2">
      <c r="A155" s="191"/>
      <c r="B155" s="192" t="s">
        <v>152</v>
      </c>
      <c r="C155" s="212"/>
      <c r="D155" s="217" t="s">
        <v>218</v>
      </c>
      <c r="E155" s="229"/>
      <c r="F155" s="192" t="s">
        <v>19</v>
      </c>
      <c r="G155" s="193"/>
      <c r="H155" s="228">
        <f t="shared" si="6"/>
        <v>31</v>
      </c>
      <c r="I155" s="209">
        <v>0</v>
      </c>
      <c r="J155" s="210">
        <v>0</v>
      </c>
      <c r="K155" s="210">
        <v>0</v>
      </c>
      <c r="L155" s="216">
        <v>10</v>
      </c>
      <c r="M155" s="210">
        <v>8</v>
      </c>
      <c r="N155" s="210">
        <v>4</v>
      </c>
      <c r="O155" s="210">
        <v>0</v>
      </c>
      <c r="P155" s="210">
        <v>0</v>
      </c>
      <c r="Q155" s="210">
        <v>7</v>
      </c>
      <c r="R155" s="210">
        <v>0</v>
      </c>
      <c r="S155" s="210">
        <v>1</v>
      </c>
      <c r="T155" s="210">
        <v>0</v>
      </c>
      <c r="U155" s="210">
        <v>0</v>
      </c>
      <c r="V155" s="210">
        <v>0</v>
      </c>
      <c r="W155" s="210">
        <v>0</v>
      </c>
      <c r="X155" s="211">
        <v>1</v>
      </c>
    </row>
    <row r="156" spans="1:24" ht="15" customHeight="1" x14ac:dyDescent="0.15">
      <c r="A156" s="191"/>
      <c r="B156" s="283" t="s">
        <v>218</v>
      </c>
      <c r="C156" s="283"/>
      <c r="D156" s="283"/>
      <c r="E156" s="208"/>
      <c r="F156" s="192" t="s">
        <v>59</v>
      </c>
      <c r="G156" s="193"/>
      <c r="H156" s="228">
        <f t="shared" si="6"/>
        <v>0</v>
      </c>
      <c r="I156" s="209">
        <v>0</v>
      </c>
      <c r="J156" s="210">
        <v>0</v>
      </c>
      <c r="K156" s="210">
        <v>0</v>
      </c>
      <c r="L156" s="210">
        <v>0</v>
      </c>
      <c r="M156" s="210">
        <v>0</v>
      </c>
      <c r="N156" s="210">
        <v>0</v>
      </c>
      <c r="O156" s="210">
        <v>0</v>
      </c>
      <c r="P156" s="210">
        <v>0</v>
      </c>
      <c r="Q156" s="210">
        <v>0</v>
      </c>
      <c r="R156" s="210">
        <v>0</v>
      </c>
      <c r="S156" s="210">
        <v>0</v>
      </c>
      <c r="T156" s="210">
        <v>0</v>
      </c>
      <c r="U156" s="210">
        <v>0</v>
      </c>
      <c r="V156" s="210">
        <v>0</v>
      </c>
      <c r="W156" s="210">
        <v>0</v>
      </c>
      <c r="X156" s="211">
        <v>0</v>
      </c>
    </row>
    <row r="157" spans="1:24" ht="15" customHeight="1" x14ac:dyDescent="0.2">
      <c r="A157" s="191"/>
      <c r="B157" s="192" t="s">
        <v>153</v>
      </c>
      <c r="C157" s="212"/>
      <c r="D157" s="217" t="s">
        <v>212</v>
      </c>
      <c r="E157" s="229"/>
      <c r="F157" s="192" t="s">
        <v>19</v>
      </c>
      <c r="G157" s="193"/>
      <c r="H157" s="228">
        <f t="shared" si="6"/>
        <v>3</v>
      </c>
      <c r="I157" s="209">
        <v>0</v>
      </c>
      <c r="J157" s="210">
        <v>0</v>
      </c>
      <c r="K157" s="210">
        <v>0</v>
      </c>
      <c r="L157" s="216">
        <v>0</v>
      </c>
      <c r="M157" s="210">
        <v>1</v>
      </c>
      <c r="N157" s="210">
        <v>1</v>
      </c>
      <c r="O157" s="210">
        <v>0</v>
      </c>
      <c r="P157" s="210">
        <v>0</v>
      </c>
      <c r="Q157" s="210">
        <v>0</v>
      </c>
      <c r="R157" s="210">
        <v>0</v>
      </c>
      <c r="S157" s="216">
        <v>1</v>
      </c>
      <c r="T157" s="210">
        <v>0</v>
      </c>
      <c r="U157" s="210">
        <v>0</v>
      </c>
      <c r="V157" s="210">
        <v>0</v>
      </c>
      <c r="W157" s="210">
        <v>0</v>
      </c>
      <c r="X157" s="211">
        <v>0</v>
      </c>
    </row>
    <row r="158" spans="1:24" ht="15" customHeight="1" x14ac:dyDescent="0.15">
      <c r="A158" s="191"/>
      <c r="B158" s="283" t="s">
        <v>216</v>
      </c>
      <c r="C158" s="283"/>
      <c r="D158" s="283"/>
      <c r="E158" s="208"/>
      <c r="F158" s="192" t="s">
        <v>59</v>
      </c>
      <c r="G158" s="193"/>
      <c r="H158" s="228">
        <f t="shared" si="6"/>
        <v>0</v>
      </c>
      <c r="I158" s="209">
        <v>0</v>
      </c>
      <c r="J158" s="210">
        <v>0</v>
      </c>
      <c r="K158" s="210">
        <v>0</v>
      </c>
      <c r="L158" s="210">
        <v>0</v>
      </c>
      <c r="M158" s="210">
        <v>0</v>
      </c>
      <c r="N158" s="210">
        <v>0</v>
      </c>
      <c r="O158" s="210">
        <v>0</v>
      </c>
      <c r="P158" s="210">
        <v>0</v>
      </c>
      <c r="Q158" s="210">
        <v>0</v>
      </c>
      <c r="R158" s="210">
        <v>0</v>
      </c>
      <c r="S158" s="210">
        <v>0</v>
      </c>
      <c r="T158" s="210">
        <v>0</v>
      </c>
      <c r="U158" s="210">
        <v>0</v>
      </c>
      <c r="V158" s="210">
        <v>0</v>
      </c>
      <c r="W158" s="210">
        <v>0</v>
      </c>
      <c r="X158" s="211">
        <v>0</v>
      </c>
    </row>
    <row r="159" spans="1:24" ht="15" customHeight="1" x14ac:dyDescent="0.2">
      <c r="A159" s="191"/>
      <c r="B159" s="192" t="s">
        <v>154</v>
      </c>
      <c r="C159" s="212"/>
      <c r="D159" s="217" t="s">
        <v>216</v>
      </c>
      <c r="E159" s="229"/>
      <c r="F159" s="192" t="s">
        <v>19</v>
      </c>
      <c r="G159" s="193"/>
      <c r="H159" s="230">
        <f t="shared" si="6"/>
        <v>33</v>
      </c>
      <c r="I159" s="215">
        <v>0</v>
      </c>
      <c r="J159" s="210">
        <v>0</v>
      </c>
      <c r="K159" s="210">
        <v>0</v>
      </c>
      <c r="L159" s="216">
        <v>5</v>
      </c>
      <c r="M159" s="216">
        <v>15</v>
      </c>
      <c r="N159" s="216">
        <v>4</v>
      </c>
      <c r="O159" s="216">
        <v>0</v>
      </c>
      <c r="P159" s="210">
        <v>0</v>
      </c>
      <c r="Q159" s="216">
        <v>5</v>
      </c>
      <c r="R159" s="210">
        <v>0</v>
      </c>
      <c r="S159" s="216">
        <v>3</v>
      </c>
      <c r="T159" s="210">
        <v>0</v>
      </c>
      <c r="U159" s="216">
        <v>0</v>
      </c>
      <c r="V159" s="210">
        <v>0</v>
      </c>
      <c r="W159" s="210">
        <v>0</v>
      </c>
      <c r="X159" s="211">
        <v>1</v>
      </c>
    </row>
    <row r="160" spans="1:24" ht="15" customHeight="1" x14ac:dyDescent="0.15">
      <c r="A160" s="191"/>
      <c r="B160" s="283" t="s">
        <v>217</v>
      </c>
      <c r="C160" s="283"/>
      <c r="D160" s="283"/>
      <c r="E160" s="208"/>
      <c r="F160" s="192" t="s">
        <v>59</v>
      </c>
      <c r="G160" s="193"/>
      <c r="H160" s="230">
        <f t="shared" si="6"/>
        <v>0</v>
      </c>
      <c r="I160" s="209">
        <v>0</v>
      </c>
      <c r="J160" s="210">
        <v>0</v>
      </c>
      <c r="K160" s="210">
        <v>0</v>
      </c>
      <c r="L160" s="210">
        <v>0</v>
      </c>
      <c r="M160" s="210">
        <v>0</v>
      </c>
      <c r="N160" s="210">
        <v>0</v>
      </c>
      <c r="O160" s="210">
        <v>0</v>
      </c>
      <c r="P160" s="210">
        <v>0</v>
      </c>
      <c r="Q160" s="210">
        <v>0</v>
      </c>
      <c r="R160" s="210">
        <v>0</v>
      </c>
      <c r="S160" s="210">
        <v>0</v>
      </c>
      <c r="T160" s="210">
        <v>0</v>
      </c>
      <c r="U160" s="210">
        <v>0</v>
      </c>
      <c r="V160" s="210">
        <v>0</v>
      </c>
      <c r="W160" s="210">
        <v>0</v>
      </c>
      <c r="X160" s="211">
        <v>0</v>
      </c>
    </row>
    <row r="161" spans="1:25" ht="15" customHeight="1" x14ac:dyDescent="0.2">
      <c r="A161" s="191"/>
      <c r="B161" s="192" t="s">
        <v>155</v>
      </c>
      <c r="C161" s="212"/>
      <c r="D161" s="217" t="s">
        <v>216</v>
      </c>
      <c r="E161" s="229"/>
      <c r="F161" s="192" t="s">
        <v>19</v>
      </c>
      <c r="G161" s="193"/>
      <c r="H161" s="230">
        <f t="shared" si="6"/>
        <v>39</v>
      </c>
      <c r="I161" s="215">
        <v>1</v>
      </c>
      <c r="J161" s="216">
        <v>0</v>
      </c>
      <c r="K161" s="216">
        <v>0</v>
      </c>
      <c r="L161" s="216">
        <v>2</v>
      </c>
      <c r="M161" s="216">
        <v>15</v>
      </c>
      <c r="N161" s="216">
        <v>11</v>
      </c>
      <c r="O161" s="216">
        <v>0</v>
      </c>
      <c r="P161" s="216">
        <v>0</v>
      </c>
      <c r="Q161" s="216">
        <v>3</v>
      </c>
      <c r="R161" s="216">
        <v>0</v>
      </c>
      <c r="S161" s="216">
        <v>3</v>
      </c>
      <c r="T161" s="216">
        <v>0</v>
      </c>
      <c r="U161" s="216">
        <v>0</v>
      </c>
      <c r="V161" s="216">
        <v>0</v>
      </c>
      <c r="W161" s="216">
        <v>0</v>
      </c>
      <c r="X161" s="196">
        <v>4</v>
      </c>
    </row>
    <row r="162" spans="1:25" ht="15" customHeight="1" x14ac:dyDescent="0.15">
      <c r="A162" s="191"/>
      <c r="B162" s="283" t="s">
        <v>216</v>
      </c>
      <c r="C162" s="283"/>
      <c r="D162" s="283"/>
      <c r="E162" s="208"/>
      <c r="F162" s="192" t="s">
        <v>59</v>
      </c>
      <c r="G162" s="193"/>
      <c r="H162" s="230">
        <f t="shared" si="6"/>
        <v>0</v>
      </c>
      <c r="I162" s="209">
        <v>0</v>
      </c>
      <c r="J162" s="210">
        <v>0</v>
      </c>
      <c r="K162" s="210">
        <v>0</v>
      </c>
      <c r="L162" s="210">
        <v>0</v>
      </c>
      <c r="M162" s="210">
        <v>0</v>
      </c>
      <c r="N162" s="210">
        <v>0</v>
      </c>
      <c r="O162" s="210">
        <v>0</v>
      </c>
      <c r="P162" s="210">
        <v>0</v>
      </c>
      <c r="Q162" s="210">
        <v>0</v>
      </c>
      <c r="R162" s="210">
        <v>0</v>
      </c>
      <c r="S162" s="210">
        <v>0</v>
      </c>
      <c r="T162" s="210">
        <v>0</v>
      </c>
      <c r="U162" s="210">
        <v>0</v>
      </c>
      <c r="V162" s="210">
        <v>0</v>
      </c>
      <c r="W162" s="210">
        <v>0</v>
      </c>
      <c r="X162" s="211">
        <v>0</v>
      </c>
    </row>
    <row r="163" spans="1:25" ht="15" customHeight="1" x14ac:dyDescent="0.2">
      <c r="A163" s="191"/>
      <c r="B163" s="192" t="s">
        <v>156</v>
      </c>
      <c r="C163" s="212"/>
      <c r="D163" s="217" t="s">
        <v>217</v>
      </c>
      <c r="E163" s="229"/>
      <c r="F163" s="192" t="s">
        <v>19</v>
      </c>
      <c r="G163" s="193"/>
      <c r="H163" s="230">
        <f t="shared" si="6"/>
        <v>150</v>
      </c>
      <c r="I163" s="215">
        <v>3</v>
      </c>
      <c r="J163" s="216">
        <v>0</v>
      </c>
      <c r="K163" s="216">
        <v>0</v>
      </c>
      <c r="L163" s="216">
        <v>10</v>
      </c>
      <c r="M163" s="216">
        <v>58</v>
      </c>
      <c r="N163" s="216">
        <v>58</v>
      </c>
      <c r="O163" s="216">
        <v>0</v>
      </c>
      <c r="P163" s="216">
        <v>0</v>
      </c>
      <c r="Q163" s="216">
        <v>4</v>
      </c>
      <c r="R163" s="216">
        <v>0</v>
      </c>
      <c r="S163" s="216">
        <v>1</v>
      </c>
      <c r="T163" s="216">
        <v>0</v>
      </c>
      <c r="U163" s="216">
        <v>0</v>
      </c>
      <c r="V163" s="216">
        <v>0</v>
      </c>
      <c r="W163" s="216">
        <v>0</v>
      </c>
      <c r="X163" s="196">
        <v>16</v>
      </c>
    </row>
    <row r="164" spans="1:25" ht="15" customHeight="1" x14ac:dyDescent="0.15">
      <c r="A164" s="191"/>
      <c r="B164" s="283" t="s">
        <v>216</v>
      </c>
      <c r="C164" s="283"/>
      <c r="D164" s="283"/>
      <c r="E164" s="208"/>
      <c r="F164" s="192" t="s">
        <v>59</v>
      </c>
      <c r="G164" s="193"/>
      <c r="H164" s="230">
        <f t="shared" si="6"/>
        <v>0</v>
      </c>
      <c r="I164" s="209">
        <v>0</v>
      </c>
      <c r="J164" s="210">
        <v>0</v>
      </c>
      <c r="K164" s="210">
        <v>0</v>
      </c>
      <c r="L164" s="210">
        <v>0</v>
      </c>
      <c r="M164" s="210">
        <v>0</v>
      </c>
      <c r="N164" s="210">
        <v>0</v>
      </c>
      <c r="O164" s="210">
        <v>0</v>
      </c>
      <c r="P164" s="210">
        <v>0</v>
      </c>
      <c r="Q164" s="210">
        <v>0</v>
      </c>
      <c r="R164" s="210">
        <v>0</v>
      </c>
      <c r="S164" s="210">
        <v>0</v>
      </c>
      <c r="T164" s="210">
        <v>0</v>
      </c>
      <c r="U164" s="210">
        <v>0</v>
      </c>
      <c r="V164" s="210">
        <v>0</v>
      </c>
      <c r="W164" s="210">
        <v>0</v>
      </c>
      <c r="X164" s="211">
        <v>0</v>
      </c>
    </row>
    <row r="165" spans="1:25" ht="15" customHeight="1" x14ac:dyDescent="0.2">
      <c r="A165" s="191"/>
      <c r="B165" s="237" t="s">
        <v>157</v>
      </c>
      <c r="C165" s="212"/>
      <c r="D165" s="217" t="s">
        <v>212</v>
      </c>
      <c r="E165" s="229"/>
      <c r="F165" s="192" t="s">
        <v>19</v>
      </c>
      <c r="G165" s="193"/>
      <c r="H165" s="230">
        <f t="shared" si="6"/>
        <v>159</v>
      </c>
      <c r="I165" s="215">
        <v>5</v>
      </c>
      <c r="J165" s="216">
        <v>0</v>
      </c>
      <c r="K165" s="216">
        <v>1</v>
      </c>
      <c r="L165" s="216">
        <v>9</v>
      </c>
      <c r="M165" s="216">
        <v>9</v>
      </c>
      <c r="N165" s="216">
        <v>85</v>
      </c>
      <c r="O165" s="216">
        <v>1</v>
      </c>
      <c r="P165" s="216">
        <v>0</v>
      </c>
      <c r="Q165" s="216">
        <v>35</v>
      </c>
      <c r="R165" s="216">
        <v>2</v>
      </c>
      <c r="S165" s="216">
        <v>4</v>
      </c>
      <c r="T165" s="216">
        <v>0</v>
      </c>
      <c r="U165" s="216">
        <v>4</v>
      </c>
      <c r="V165" s="216">
        <v>0</v>
      </c>
      <c r="W165" s="216">
        <v>0</v>
      </c>
      <c r="X165" s="196">
        <v>4</v>
      </c>
    </row>
    <row r="166" spans="1:25" ht="15" customHeight="1" x14ac:dyDescent="0.15">
      <c r="A166" s="191"/>
      <c r="B166" s="283" t="s">
        <v>212</v>
      </c>
      <c r="C166" s="283"/>
      <c r="D166" s="283"/>
      <c r="E166" s="208"/>
      <c r="F166" s="192" t="s">
        <v>59</v>
      </c>
      <c r="G166" s="193"/>
      <c r="H166" s="230">
        <f t="shared" si="6"/>
        <v>0</v>
      </c>
      <c r="I166" s="209">
        <v>0</v>
      </c>
      <c r="J166" s="210">
        <v>0</v>
      </c>
      <c r="K166" s="210">
        <v>0</v>
      </c>
      <c r="L166" s="210">
        <v>0</v>
      </c>
      <c r="M166" s="210">
        <v>0</v>
      </c>
      <c r="N166" s="210">
        <v>0</v>
      </c>
      <c r="O166" s="210">
        <v>0</v>
      </c>
      <c r="P166" s="210">
        <v>0</v>
      </c>
      <c r="Q166" s="210">
        <v>0</v>
      </c>
      <c r="R166" s="210">
        <v>0</v>
      </c>
      <c r="S166" s="210">
        <v>0</v>
      </c>
      <c r="T166" s="210">
        <v>0</v>
      </c>
      <c r="U166" s="210">
        <v>0</v>
      </c>
      <c r="V166" s="210">
        <v>0</v>
      </c>
      <c r="W166" s="210">
        <v>0</v>
      </c>
      <c r="X166" s="211">
        <v>0</v>
      </c>
    </row>
    <row r="167" spans="1:25" ht="15" customHeight="1" x14ac:dyDescent="0.2">
      <c r="A167" s="191"/>
      <c r="B167" s="192" t="s">
        <v>158</v>
      </c>
      <c r="C167" s="212"/>
      <c r="D167" s="217" t="s">
        <v>213</v>
      </c>
      <c r="E167" s="229"/>
      <c r="F167" s="192" t="s">
        <v>19</v>
      </c>
      <c r="G167" s="193"/>
      <c r="H167" s="230">
        <f t="shared" si="6"/>
        <v>55</v>
      </c>
      <c r="I167" s="215">
        <v>0</v>
      </c>
      <c r="J167" s="216">
        <v>0</v>
      </c>
      <c r="K167" s="216">
        <v>0</v>
      </c>
      <c r="L167" s="216">
        <v>3</v>
      </c>
      <c r="M167" s="216">
        <v>6</v>
      </c>
      <c r="N167" s="216">
        <v>25</v>
      </c>
      <c r="O167" s="216">
        <v>0</v>
      </c>
      <c r="P167" s="216">
        <v>0</v>
      </c>
      <c r="Q167" s="216">
        <v>13</v>
      </c>
      <c r="R167" s="216">
        <v>0</v>
      </c>
      <c r="S167" s="216">
        <v>1</v>
      </c>
      <c r="T167" s="216">
        <v>0</v>
      </c>
      <c r="U167" s="216">
        <v>4</v>
      </c>
      <c r="V167" s="216">
        <v>0</v>
      </c>
      <c r="W167" s="216">
        <v>0</v>
      </c>
      <c r="X167" s="196">
        <v>3</v>
      </c>
    </row>
    <row r="168" spans="1:25" ht="15" customHeight="1" x14ac:dyDescent="0.15">
      <c r="A168" s="191"/>
      <c r="B168" s="283" t="s">
        <v>213</v>
      </c>
      <c r="C168" s="283"/>
      <c r="D168" s="283"/>
      <c r="E168" s="208"/>
      <c r="F168" s="192" t="s">
        <v>59</v>
      </c>
      <c r="G168" s="193"/>
      <c r="H168" s="230">
        <f t="shared" si="6"/>
        <v>0</v>
      </c>
      <c r="I168" s="209">
        <v>0</v>
      </c>
      <c r="J168" s="210">
        <v>0</v>
      </c>
      <c r="K168" s="210">
        <v>0</v>
      </c>
      <c r="L168" s="210">
        <v>0</v>
      </c>
      <c r="M168" s="210">
        <v>0</v>
      </c>
      <c r="N168" s="210">
        <v>0</v>
      </c>
      <c r="O168" s="210">
        <v>0</v>
      </c>
      <c r="P168" s="210">
        <v>0</v>
      </c>
      <c r="Q168" s="210">
        <v>0</v>
      </c>
      <c r="R168" s="210">
        <v>0</v>
      </c>
      <c r="S168" s="210">
        <v>0</v>
      </c>
      <c r="T168" s="210">
        <v>0</v>
      </c>
      <c r="U168" s="210">
        <v>0</v>
      </c>
      <c r="V168" s="210">
        <v>0</v>
      </c>
      <c r="W168" s="210">
        <v>0</v>
      </c>
      <c r="X168" s="211">
        <v>0</v>
      </c>
    </row>
    <row r="169" spans="1:25" ht="15" customHeight="1" x14ac:dyDescent="0.2">
      <c r="A169" s="191"/>
      <c r="B169" s="192" t="s">
        <v>159</v>
      </c>
      <c r="C169" s="212"/>
      <c r="D169" s="217" t="s">
        <v>213</v>
      </c>
      <c r="E169" s="229"/>
      <c r="F169" s="192" t="s">
        <v>19</v>
      </c>
      <c r="G169" s="193"/>
      <c r="H169" s="230">
        <f t="shared" si="6"/>
        <v>36</v>
      </c>
      <c r="I169" s="215">
        <v>7</v>
      </c>
      <c r="J169" s="210">
        <v>0</v>
      </c>
      <c r="K169" s="210">
        <v>0</v>
      </c>
      <c r="L169" s="216">
        <v>5</v>
      </c>
      <c r="M169" s="216">
        <v>5</v>
      </c>
      <c r="N169" s="216">
        <v>10</v>
      </c>
      <c r="O169" s="210">
        <v>0</v>
      </c>
      <c r="P169" s="216">
        <v>1</v>
      </c>
      <c r="Q169" s="216">
        <v>6</v>
      </c>
      <c r="R169" s="210">
        <v>0</v>
      </c>
      <c r="S169" s="210">
        <v>1</v>
      </c>
      <c r="T169" s="210">
        <v>0</v>
      </c>
      <c r="U169" s="216">
        <v>0</v>
      </c>
      <c r="V169" s="210">
        <v>1</v>
      </c>
      <c r="W169" s="210">
        <v>0</v>
      </c>
      <c r="X169" s="196">
        <v>0</v>
      </c>
    </row>
    <row r="170" spans="1:25" ht="15" customHeight="1" x14ac:dyDescent="0.15">
      <c r="A170" s="191"/>
      <c r="B170" s="283" t="s">
        <v>213</v>
      </c>
      <c r="C170" s="283"/>
      <c r="D170" s="283"/>
      <c r="E170" s="208"/>
      <c r="F170" s="192" t="s">
        <v>59</v>
      </c>
      <c r="G170" s="193"/>
      <c r="H170" s="230">
        <f t="shared" si="6"/>
        <v>0</v>
      </c>
      <c r="I170" s="209">
        <v>0</v>
      </c>
      <c r="J170" s="210">
        <v>0</v>
      </c>
      <c r="K170" s="210">
        <v>0</v>
      </c>
      <c r="L170" s="210">
        <v>0</v>
      </c>
      <c r="M170" s="210">
        <v>0</v>
      </c>
      <c r="N170" s="210">
        <v>0</v>
      </c>
      <c r="O170" s="210">
        <v>0</v>
      </c>
      <c r="P170" s="210">
        <v>0</v>
      </c>
      <c r="Q170" s="210">
        <v>0</v>
      </c>
      <c r="R170" s="210">
        <v>0</v>
      </c>
      <c r="S170" s="210">
        <v>0</v>
      </c>
      <c r="T170" s="210">
        <v>0</v>
      </c>
      <c r="U170" s="210">
        <v>0</v>
      </c>
      <c r="V170" s="210">
        <v>0</v>
      </c>
      <c r="W170" s="210">
        <v>0</v>
      </c>
      <c r="X170" s="211">
        <v>0</v>
      </c>
    </row>
    <row r="171" spans="1:25" ht="15" customHeight="1" x14ac:dyDescent="0.2">
      <c r="A171" s="191"/>
      <c r="B171" s="192" t="s">
        <v>160</v>
      </c>
      <c r="C171" s="212"/>
      <c r="D171" s="217" t="s">
        <v>213</v>
      </c>
      <c r="E171" s="229"/>
      <c r="F171" s="192" t="s">
        <v>19</v>
      </c>
      <c r="G171" s="193"/>
      <c r="H171" s="230">
        <f t="shared" si="6"/>
        <v>66</v>
      </c>
      <c r="I171" s="210">
        <v>2</v>
      </c>
      <c r="J171" s="210">
        <v>0</v>
      </c>
      <c r="K171" s="210">
        <v>1</v>
      </c>
      <c r="L171" s="216">
        <v>16</v>
      </c>
      <c r="M171" s="216">
        <v>13</v>
      </c>
      <c r="N171" s="216">
        <v>17</v>
      </c>
      <c r="O171" s="210">
        <v>0</v>
      </c>
      <c r="P171" s="216">
        <v>0</v>
      </c>
      <c r="Q171" s="216">
        <v>16</v>
      </c>
      <c r="R171" s="210">
        <v>0</v>
      </c>
      <c r="S171" s="210">
        <v>0</v>
      </c>
      <c r="T171" s="216">
        <v>0</v>
      </c>
      <c r="U171" s="216">
        <v>0</v>
      </c>
      <c r="V171" s="210">
        <v>0</v>
      </c>
      <c r="W171" s="210">
        <v>0</v>
      </c>
      <c r="X171" s="196">
        <v>1</v>
      </c>
    </row>
    <row r="172" spans="1:25" ht="15" customHeight="1" thickBot="1" x14ac:dyDescent="0.2">
      <c r="A172" s="197"/>
      <c r="B172" s="273" t="s">
        <v>213</v>
      </c>
      <c r="C172" s="273"/>
      <c r="D172" s="273"/>
      <c r="E172" s="218"/>
      <c r="F172" s="198" t="s">
        <v>59</v>
      </c>
      <c r="G172" s="199"/>
      <c r="H172" s="232">
        <f t="shared" si="6"/>
        <v>0</v>
      </c>
      <c r="I172" s="219">
        <v>0</v>
      </c>
      <c r="J172" s="220">
        <v>0</v>
      </c>
      <c r="K172" s="220">
        <v>0</v>
      </c>
      <c r="L172" s="220">
        <v>0</v>
      </c>
      <c r="M172" s="220">
        <v>0</v>
      </c>
      <c r="N172" s="220">
        <v>0</v>
      </c>
      <c r="O172" s="220">
        <v>0</v>
      </c>
      <c r="P172" s="220">
        <v>0</v>
      </c>
      <c r="Q172" s="220">
        <v>0</v>
      </c>
      <c r="R172" s="220">
        <v>0</v>
      </c>
      <c r="S172" s="220">
        <v>0</v>
      </c>
      <c r="T172" s="220">
        <v>0</v>
      </c>
      <c r="U172" s="220">
        <v>0</v>
      </c>
      <c r="V172" s="220">
        <v>0</v>
      </c>
      <c r="W172" s="220">
        <v>0</v>
      </c>
      <c r="X172" s="221">
        <v>0</v>
      </c>
    </row>
    <row r="173" spans="1:25" s="116" customFormat="1" ht="9.15" customHeight="1" thickBot="1" x14ac:dyDescent="0.25">
      <c r="A173" s="233"/>
      <c r="B173" s="212"/>
      <c r="C173" s="212"/>
      <c r="D173" s="212"/>
      <c r="E173" s="212"/>
      <c r="F173" s="212"/>
      <c r="G173" s="212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117"/>
    </row>
    <row r="174" spans="1:25" s="116" customFormat="1" ht="10" customHeight="1" x14ac:dyDescent="0.15">
      <c r="A174" s="274" t="s">
        <v>207</v>
      </c>
      <c r="B174" s="275"/>
      <c r="C174" s="275"/>
      <c r="D174" s="275"/>
      <c r="E174" s="275"/>
      <c r="F174" s="275"/>
      <c r="G174" s="276"/>
      <c r="H174" s="171"/>
      <c r="I174" s="172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4"/>
    </row>
    <row r="175" spans="1:25" s="116" customFormat="1" ht="55" customHeight="1" x14ac:dyDescent="0.15">
      <c r="A175" s="277"/>
      <c r="B175" s="278"/>
      <c r="C175" s="278"/>
      <c r="D175" s="278"/>
      <c r="E175" s="278"/>
      <c r="F175" s="278"/>
      <c r="G175" s="279"/>
      <c r="H175" s="175" t="s">
        <v>16</v>
      </c>
      <c r="I175" s="176" t="s">
        <v>15</v>
      </c>
      <c r="J175" s="177" t="s">
        <v>14</v>
      </c>
      <c r="K175" s="177" t="s">
        <v>13</v>
      </c>
      <c r="L175" s="177" t="s">
        <v>12</v>
      </c>
      <c r="M175" s="177" t="s">
        <v>11</v>
      </c>
      <c r="N175" s="177" t="s">
        <v>10</v>
      </c>
      <c r="O175" s="177" t="s">
        <v>9</v>
      </c>
      <c r="P175" s="177" t="s">
        <v>8</v>
      </c>
      <c r="Q175" s="177" t="s">
        <v>7</v>
      </c>
      <c r="R175" s="177" t="s">
        <v>6</v>
      </c>
      <c r="S175" s="178" t="s">
        <v>5</v>
      </c>
      <c r="T175" s="177" t="s">
        <v>4</v>
      </c>
      <c r="U175" s="177" t="s">
        <v>3</v>
      </c>
      <c r="V175" s="177" t="s">
        <v>2</v>
      </c>
      <c r="W175" s="177" t="s">
        <v>1</v>
      </c>
      <c r="X175" s="179" t="s">
        <v>0</v>
      </c>
    </row>
    <row r="176" spans="1:25" s="116" customFormat="1" ht="10" customHeight="1" thickBot="1" x14ac:dyDescent="0.2">
      <c r="A176" s="280"/>
      <c r="B176" s="281"/>
      <c r="C176" s="281"/>
      <c r="D176" s="281"/>
      <c r="E176" s="281"/>
      <c r="F176" s="281"/>
      <c r="G176" s="282"/>
      <c r="H176" s="180"/>
      <c r="I176" s="181"/>
      <c r="J176" s="182"/>
      <c r="K176" s="182"/>
      <c r="L176" s="182"/>
      <c r="M176" s="182"/>
      <c r="N176" s="182"/>
      <c r="O176" s="182"/>
      <c r="P176" s="182"/>
      <c r="Q176" s="182"/>
      <c r="R176" s="182"/>
      <c r="S176" s="183"/>
      <c r="T176" s="182"/>
      <c r="U176" s="182"/>
      <c r="V176" s="182"/>
      <c r="W176" s="182"/>
      <c r="X176" s="184"/>
    </row>
    <row r="177" spans="1:25" s="116" customFormat="1" ht="15" customHeight="1" x14ac:dyDescent="0.15">
      <c r="A177" s="185"/>
      <c r="B177" s="284"/>
      <c r="C177" s="284"/>
      <c r="D177" s="284"/>
      <c r="E177" s="284"/>
      <c r="F177" s="284"/>
      <c r="G177" s="186"/>
      <c r="H177" s="187" t="s">
        <v>17</v>
      </c>
      <c r="I177" s="235" t="s">
        <v>17</v>
      </c>
      <c r="J177" s="189" t="s">
        <v>17</v>
      </c>
      <c r="K177" s="189" t="s">
        <v>17</v>
      </c>
      <c r="L177" s="189" t="s">
        <v>17</v>
      </c>
      <c r="M177" s="189" t="s">
        <v>17</v>
      </c>
      <c r="N177" s="189" t="s">
        <v>17</v>
      </c>
      <c r="O177" s="189" t="s">
        <v>17</v>
      </c>
      <c r="P177" s="189" t="s">
        <v>17</v>
      </c>
      <c r="Q177" s="189" t="s">
        <v>17</v>
      </c>
      <c r="R177" s="189" t="s">
        <v>17</v>
      </c>
      <c r="S177" s="189" t="s">
        <v>17</v>
      </c>
      <c r="T177" s="189" t="s">
        <v>17</v>
      </c>
      <c r="U177" s="189" t="s">
        <v>17</v>
      </c>
      <c r="V177" s="189" t="s">
        <v>17</v>
      </c>
      <c r="W177" s="189" t="s">
        <v>17</v>
      </c>
      <c r="X177" s="190" t="s">
        <v>17</v>
      </c>
      <c r="Y177" s="117"/>
    </row>
    <row r="178" spans="1:25" ht="15" customHeight="1" x14ac:dyDescent="0.2">
      <c r="A178" s="191"/>
      <c r="B178" s="192" t="s">
        <v>161</v>
      </c>
      <c r="C178" s="212"/>
      <c r="D178" s="213" t="s">
        <v>100</v>
      </c>
      <c r="E178" s="229"/>
      <c r="F178" s="192" t="s">
        <v>19</v>
      </c>
      <c r="G178" s="193"/>
      <c r="H178" s="230">
        <f t="shared" ref="H178:H199" si="7">SUM(I178:X178)</f>
        <v>38</v>
      </c>
      <c r="I178" s="215">
        <v>4</v>
      </c>
      <c r="J178" s="210">
        <v>0</v>
      </c>
      <c r="K178" s="210">
        <v>0</v>
      </c>
      <c r="L178" s="216">
        <v>4</v>
      </c>
      <c r="M178" s="216">
        <v>15</v>
      </c>
      <c r="N178" s="216">
        <v>7</v>
      </c>
      <c r="O178" s="210">
        <v>0</v>
      </c>
      <c r="P178" s="216">
        <v>0</v>
      </c>
      <c r="Q178" s="216">
        <v>7</v>
      </c>
      <c r="R178" s="210">
        <v>0</v>
      </c>
      <c r="S178" s="210">
        <v>0</v>
      </c>
      <c r="T178" s="210">
        <v>0</v>
      </c>
      <c r="U178" s="216">
        <v>1</v>
      </c>
      <c r="V178" s="210">
        <v>0</v>
      </c>
      <c r="W178" s="210">
        <v>0</v>
      </c>
      <c r="X178" s="196">
        <v>0</v>
      </c>
    </row>
    <row r="179" spans="1:25" ht="15" customHeight="1" x14ac:dyDescent="0.15">
      <c r="A179" s="191"/>
      <c r="B179" s="283" t="s">
        <v>214</v>
      </c>
      <c r="C179" s="283"/>
      <c r="D179" s="283"/>
      <c r="E179" s="208"/>
      <c r="F179" s="192" t="s">
        <v>59</v>
      </c>
      <c r="G179" s="193"/>
      <c r="H179" s="230">
        <f t="shared" si="7"/>
        <v>0</v>
      </c>
      <c r="I179" s="209">
        <v>0</v>
      </c>
      <c r="J179" s="210">
        <v>0</v>
      </c>
      <c r="K179" s="210">
        <v>0</v>
      </c>
      <c r="L179" s="210">
        <v>0</v>
      </c>
      <c r="M179" s="210">
        <v>0</v>
      </c>
      <c r="N179" s="210">
        <v>0</v>
      </c>
      <c r="O179" s="210">
        <v>0</v>
      </c>
      <c r="P179" s="210">
        <v>0</v>
      </c>
      <c r="Q179" s="210">
        <v>0</v>
      </c>
      <c r="R179" s="210">
        <v>0</v>
      </c>
      <c r="S179" s="210">
        <v>0</v>
      </c>
      <c r="T179" s="210">
        <v>0</v>
      </c>
      <c r="U179" s="210">
        <v>0</v>
      </c>
      <c r="V179" s="210">
        <v>0</v>
      </c>
      <c r="W179" s="210">
        <v>0</v>
      </c>
      <c r="X179" s="211">
        <v>0</v>
      </c>
    </row>
    <row r="180" spans="1:25" ht="15" customHeight="1" x14ac:dyDescent="0.2">
      <c r="A180" s="191"/>
      <c r="B180" s="192" t="s">
        <v>162</v>
      </c>
      <c r="C180" s="212"/>
      <c r="D180" s="217" t="s">
        <v>212</v>
      </c>
      <c r="E180" s="229"/>
      <c r="F180" s="192" t="s">
        <v>19</v>
      </c>
      <c r="G180" s="193"/>
      <c r="H180" s="230">
        <f t="shared" si="7"/>
        <v>58</v>
      </c>
      <c r="I180" s="215">
        <v>5</v>
      </c>
      <c r="J180" s="210">
        <v>0</v>
      </c>
      <c r="K180" s="210">
        <v>0</v>
      </c>
      <c r="L180" s="216">
        <v>11</v>
      </c>
      <c r="M180" s="216">
        <v>1</v>
      </c>
      <c r="N180" s="216">
        <v>26</v>
      </c>
      <c r="O180" s="210">
        <v>1</v>
      </c>
      <c r="P180" s="210">
        <v>0</v>
      </c>
      <c r="Q180" s="216">
        <v>11</v>
      </c>
      <c r="R180" s="210">
        <v>0</v>
      </c>
      <c r="S180" s="210">
        <v>0</v>
      </c>
      <c r="T180" s="210">
        <v>0</v>
      </c>
      <c r="U180" s="216">
        <v>1</v>
      </c>
      <c r="V180" s="210">
        <v>0</v>
      </c>
      <c r="W180" s="210">
        <v>0</v>
      </c>
      <c r="X180" s="196">
        <v>2</v>
      </c>
    </row>
    <row r="181" spans="1:25" ht="15" customHeight="1" x14ac:dyDescent="0.15">
      <c r="A181" s="191"/>
      <c r="B181" s="283" t="s">
        <v>212</v>
      </c>
      <c r="C181" s="283"/>
      <c r="D181" s="283"/>
      <c r="E181" s="208"/>
      <c r="F181" s="192" t="s">
        <v>59</v>
      </c>
      <c r="G181" s="193"/>
      <c r="H181" s="230">
        <f t="shared" si="7"/>
        <v>0</v>
      </c>
      <c r="I181" s="209">
        <v>0</v>
      </c>
      <c r="J181" s="210">
        <v>0</v>
      </c>
      <c r="K181" s="210">
        <v>0</v>
      </c>
      <c r="L181" s="210">
        <v>0</v>
      </c>
      <c r="M181" s="210">
        <v>0</v>
      </c>
      <c r="N181" s="210">
        <v>0</v>
      </c>
      <c r="O181" s="210">
        <v>0</v>
      </c>
      <c r="P181" s="210">
        <v>0</v>
      </c>
      <c r="Q181" s="210">
        <v>0</v>
      </c>
      <c r="R181" s="210">
        <v>0</v>
      </c>
      <c r="S181" s="210">
        <v>0</v>
      </c>
      <c r="T181" s="210">
        <v>0</v>
      </c>
      <c r="U181" s="210">
        <v>0</v>
      </c>
      <c r="V181" s="210">
        <v>0</v>
      </c>
      <c r="W181" s="210">
        <v>0</v>
      </c>
      <c r="X181" s="211">
        <v>0</v>
      </c>
    </row>
    <row r="182" spans="1:25" ht="15" customHeight="1" x14ac:dyDescent="0.15">
      <c r="A182" s="191"/>
      <c r="B182" s="192" t="s">
        <v>163</v>
      </c>
      <c r="C182" s="231"/>
      <c r="D182" s="217" t="s">
        <v>214</v>
      </c>
      <c r="E182" s="229"/>
      <c r="F182" s="192" t="s">
        <v>19</v>
      </c>
      <c r="G182" s="193"/>
      <c r="H182" s="230">
        <f t="shared" si="7"/>
        <v>8</v>
      </c>
      <c r="I182" s="215">
        <v>0</v>
      </c>
      <c r="J182" s="216">
        <v>0</v>
      </c>
      <c r="K182" s="216">
        <v>0</v>
      </c>
      <c r="L182" s="216">
        <v>2</v>
      </c>
      <c r="M182" s="216">
        <v>0</v>
      </c>
      <c r="N182" s="216">
        <v>2</v>
      </c>
      <c r="O182" s="216">
        <v>2</v>
      </c>
      <c r="P182" s="216">
        <v>0</v>
      </c>
      <c r="Q182" s="216">
        <v>1</v>
      </c>
      <c r="R182" s="216">
        <v>0</v>
      </c>
      <c r="S182" s="216">
        <v>0</v>
      </c>
      <c r="T182" s="216">
        <v>0</v>
      </c>
      <c r="U182" s="216">
        <v>1</v>
      </c>
      <c r="V182" s="216">
        <v>0</v>
      </c>
      <c r="W182" s="216">
        <v>0</v>
      </c>
      <c r="X182" s="196">
        <v>0</v>
      </c>
    </row>
    <row r="183" spans="1:25" ht="15" customHeight="1" x14ac:dyDescent="0.15">
      <c r="A183" s="191"/>
      <c r="B183" s="283" t="s">
        <v>215</v>
      </c>
      <c r="C183" s="283"/>
      <c r="D183" s="283"/>
      <c r="E183" s="208"/>
      <c r="F183" s="192" t="s">
        <v>59</v>
      </c>
      <c r="G183" s="193"/>
      <c r="H183" s="230">
        <f t="shared" si="7"/>
        <v>0</v>
      </c>
      <c r="I183" s="209">
        <v>0</v>
      </c>
      <c r="J183" s="210">
        <v>0</v>
      </c>
      <c r="K183" s="210">
        <v>0</v>
      </c>
      <c r="L183" s="210">
        <v>0</v>
      </c>
      <c r="M183" s="210">
        <v>0</v>
      </c>
      <c r="N183" s="210">
        <v>0</v>
      </c>
      <c r="O183" s="210">
        <v>0</v>
      </c>
      <c r="P183" s="210">
        <v>0</v>
      </c>
      <c r="Q183" s="210">
        <v>0</v>
      </c>
      <c r="R183" s="210">
        <v>0</v>
      </c>
      <c r="S183" s="210">
        <v>0</v>
      </c>
      <c r="T183" s="210">
        <v>0</v>
      </c>
      <c r="U183" s="210">
        <v>0</v>
      </c>
      <c r="V183" s="210">
        <v>0</v>
      </c>
      <c r="W183" s="210">
        <v>0</v>
      </c>
      <c r="X183" s="211">
        <v>0</v>
      </c>
    </row>
    <row r="184" spans="1:25" ht="15" customHeight="1" x14ac:dyDescent="0.2">
      <c r="A184" s="191"/>
      <c r="B184" s="192" t="s">
        <v>164</v>
      </c>
      <c r="C184" s="212"/>
      <c r="D184" s="217" t="s">
        <v>215</v>
      </c>
      <c r="E184" s="229"/>
      <c r="F184" s="192" t="s">
        <v>19</v>
      </c>
      <c r="G184" s="193"/>
      <c r="H184" s="230">
        <f t="shared" si="7"/>
        <v>26</v>
      </c>
      <c r="I184" s="215">
        <v>0</v>
      </c>
      <c r="J184" s="216">
        <v>0</v>
      </c>
      <c r="K184" s="216">
        <v>0</v>
      </c>
      <c r="L184" s="216">
        <v>3</v>
      </c>
      <c r="M184" s="216">
        <v>5</v>
      </c>
      <c r="N184" s="216">
        <v>8</v>
      </c>
      <c r="O184" s="216">
        <v>2</v>
      </c>
      <c r="P184" s="216">
        <v>0</v>
      </c>
      <c r="Q184" s="216">
        <v>0</v>
      </c>
      <c r="R184" s="216">
        <v>0</v>
      </c>
      <c r="S184" s="216">
        <v>2</v>
      </c>
      <c r="T184" s="216">
        <v>0</v>
      </c>
      <c r="U184" s="216">
        <v>0</v>
      </c>
      <c r="V184" s="216">
        <v>0</v>
      </c>
      <c r="W184" s="216">
        <v>0</v>
      </c>
      <c r="X184" s="196">
        <v>6</v>
      </c>
    </row>
    <row r="185" spans="1:25" ht="15" customHeight="1" x14ac:dyDescent="0.15">
      <c r="A185" s="191"/>
      <c r="B185" s="283" t="s">
        <v>214</v>
      </c>
      <c r="C185" s="283"/>
      <c r="D185" s="283"/>
      <c r="E185" s="208"/>
      <c r="F185" s="192" t="s">
        <v>59</v>
      </c>
      <c r="G185" s="193"/>
      <c r="H185" s="230">
        <f t="shared" si="7"/>
        <v>0</v>
      </c>
      <c r="I185" s="209">
        <v>0</v>
      </c>
      <c r="J185" s="210">
        <v>0</v>
      </c>
      <c r="K185" s="210">
        <v>0</v>
      </c>
      <c r="L185" s="210">
        <v>0</v>
      </c>
      <c r="M185" s="210">
        <v>0</v>
      </c>
      <c r="N185" s="210">
        <v>0</v>
      </c>
      <c r="O185" s="210">
        <v>0</v>
      </c>
      <c r="P185" s="210">
        <v>0</v>
      </c>
      <c r="Q185" s="210">
        <v>0</v>
      </c>
      <c r="R185" s="210">
        <v>0</v>
      </c>
      <c r="S185" s="210">
        <v>0</v>
      </c>
      <c r="T185" s="210">
        <v>0</v>
      </c>
      <c r="U185" s="210">
        <v>0</v>
      </c>
      <c r="V185" s="210">
        <v>0</v>
      </c>
      <c r="W185" s="210">
        <v>0</v>
      </c>
      <c r="X185" s="211">
        <v>0</v>
      </c>
    </row>
    <row r="186" spans="1:25" ht="15" customHeight="1" x14ac:dyDescent="0.15">
      <c r="A186" s="191"/>
      <c r="B186" s="192" t="s">
        <v>165</v>
      </c>
      <c r="C186" s="231"/>
      <c r="D186" s="217" t="s">
        <v>212</v>
      </c>
      <c r="E186" s="229"/>
      <c r="F186" s="192" t="s">
        <v>19</v>
      </c>
      <c r="G186" s="193"/>
      <c r="H186" s="230">
        <f t="shared" si="7"/>
        <v>54</v>
      </c>
      <c r="I186" s="215">
        <v>0</v>
      </c>
      <c r="J186" s="216">
        <v>0</v>
      </c>
      <c r="K186" s="216">
        <v>0</v>
      </c>
      <c r="L186" s="216">
        <v>2</v>
      </c>
      <c r="M186" s="216">
        <v>34</v>
      </c>
      <c r="N186" s="216">
        <v>5</v>
      </c>
      <c r="O186" s="216">
        <v>3</v>
      </c>
      <c r="P186" s="216">
        <v>0</v>
      </c>
      <c r="Q186" s="216">
        <v>3</v>
      </c>
      <c r="R186" s="216">
        <v>1</v>
      </c>
      <c r="S186" s="216">
        <v>2</v>
      </c>
      <c r="T186" s="216">
        <v>0</v>
      </c>
      <c r="U186" s="216">
        <v>0</v>
      </c>
      <c r="V186" s="216">
        <v>0</v>
      </c>
      <c r="W186" s="216">
        <v>0</v>
      </c>
      <c r="X186" s="196">
        <v>4</v>
      </c>
    </row>
    <row r="187" spans="1:25" ht="15" customHeight="1" x14ac:dyDescent="0.15">
      <c r="A187" s="191"/>
      <c r="B187" s="283" t="s">
        <v>214</v>
      </c>
      <c r="C187" s="283"/>
      <c r="D187" s="283"/>
      <c r="E187" s="208"/>
      <c r="F187" s="192" t="s">
        <v>59</v>
      </c>
      <c r="G187" s="193"/>
      <c r="H187" s="230">
        <f t="shared" si="7"/>
        <v>0</v>
      </c>
      <c r="I187" s="209">
        <v>0</v>
      </c>
      <c r="J187" s="210">
        <v>0</v>
      </c>
      <c r="K187" s="210">
        <v>0</v>
      </c>
      <c r="L187" s="210">
        <v>0</v>
      </c>
      <c r="M187" s="210">
        <v>0</v>
      </c>
      <c r="N187" s="210">
        <v>0</v>
      </c>
      <c r="O187" s="210">
        <v>0</v>
      </c>
      <c r="P187" s="210">
        <v>0</v>
      </c>
      <c r="Q187" s="210">
        <v>0</v>
      </c>
      <c r="R187" s="210">
        <v>0</v>
      </c>
      <c r="S187" s="210">
        <v>0</v>
      </c>
      <c r="T187" s="210">
        <v>0</v>
      </c>
      <c r="U187" s="210">
        <v>0</v>
      </c>
      <c r="V187" s="210">
        <v>0</v>
      </c>
      <c r="W187" s="210">
        <v>0</v>
      </c>
      <c r="X187" s="211">
        <v>0</v>
      </c>
    </row>
    <row r="188" spans="1:25" ht="15" customHeight="1" x14ac:dyDescent="0.2">
      <c r="A188" s="191"/>
      <c r="B188" s="192" t="s">
        <v>166</v>
      </c>
      <c r="C188" s="212"/>
      <c r="D188" s="217" t="s">
        <v>212</v>
      </c>
      <c r="E188" s="229"/>
      <c r="F188" s="192" t="s">
        <v>19</v>
      </c>
      <c r="G188" s="193"/>
      <c r="H188" s="230">
        <f t="shared" si="7"/>
        <v>25</v>
      </c>
      <c r="I188" s="215">
        <v>0</v>
      </c>
      <c r="J188" s="216">
        <v>0</v>
      </c>
      <c r="K188" s="216">
        <v>1</v>
      </c>
      <c r="L188" s="216">
        <v>3</v>
      </c>
      <c r="M188" s="216">
        <v>1</v>
      </c>
      <c r="N188" s="216">
        <v>10</v>
      </c>
      <c r="O188" s="216">
        <v>4</v>
      </c>
      <c r="P188" s="216">
        <v>0</v>
      </c>
      <c r="Q188" s="216">
        <v>4</v>
      </c>
      <c r="R188" s="216">
        <v>0</v>
      </c>
      <c r="S188" s="216">
        <v>0</v>
      </c>
      <c r="T188" s="216">
        <v>0</v>
      </c>
      <c r="U188" s="216">
        <v>2</v>
      </c>
      <c r="V188" s="216">
        <v>0</v>
      </c>
      <c r="W188" s="216">
        <v>0</v>
      </c>
      <c r="X188" s="196">
        <v>0</v>
      </c>
    </row>
    <row r="189" spans="1:25" ht="15" customHeight="1" x14ac:dyDescent="0.15">
      <c r="A189" s="191"/>
      <c r="B189" s="283" t="s">
        <v>214</v>
      </c>
      <c r="C189" s="283"/>
      <c r="D189" s="283"/>
      <c r="E189" s="208"/>
      <c r="F189" s="192" t="s">
        <v>59</v>
      </c>
      <c r="G189" s="193"/>
      <c r="H189" s="230">
        <f t="shared" si="7"/>
        <v>0</v>
      </c>
      <c r="I189" s="209">
        <v>0</v>
      </c>
      <c r="J189" s="210">
        <v>0</v>
      </c>
      <c r="K189" s="210">
        <v>0</v>
      </c>
      <c r="L189" s="210">
        <v>0</v>
      </c>
      <c r="M189" s="210">
        <v>0</v>
      </c>
      <c r="N189" s="210">
        <v>0</v>
      </c>
      <c r="O189" s="210">
        <v>0</v>
      </c>
      <c r="P189" s="210">
        <v>0</v>
      </c>
      <c r="Q189" s="210">
        <v>0</v>
      </c>
      <c r="R189" s="210">
        <v>0</v>
      </c>
      <c r="S189" s="210">
        <v>0</v>
      </c>
      <c r="T189" s="210">
        <v>0</v>
      </c>
      <c r="U189" s="210">
        <v>0</v>
      </c>
      <c r="V189" s="210">
        <v>0</v>
      </c>
      <c r="W189" s="210">
        <v>0</v>
      </c>
      <c r="X189" s="211">
        <v>0</v>
      </c>
    </row>
    <row r="190" spans="1:25" ht="15" customHeight="1" x14ac:dyDescent="0.2">
      <c r="A190" s="191"/>
      <c r="B190" s="192" t="s">
        <v>167</v>
      </c>
      <c r="C190" s="212"/>
      <c r="D190" s="217" t="s">
        <v>212</v>
      </c>
      <c r="E190" s="229"/>
      <c r="F190" s="192" t="s">
        <v>19</v>
      </c>
      <c r="G190" s="193"/>
      <c r="H190" s="230">
        <f t="shared" si="7"/>
        <v>7</v>
      </c>
      <c r="I190" s="215">
        <v>0</v>
      </c>
      <c r="J190" s="216">
        <v>0</v>
      </c>
      <c r="K190" s="216">
        <v>0</v>
      </c>
      <c r="L190" s="216">
        <v>1</v>
      </c>
      <c r="M190" s="216">
        <v>4</v>
      </c>
      <c r="N190" s="216">
        <v>2</v>
      </c>
      <c r="O190" s="216">
        <v>0</v>
      </c>
      <c r="P190" s="216">
        <v>0</v>
      </c>
      <c r="Q190" s="216">
        <v>0</v>
      </c>
      <c r="R190" s="216">
        <v>0</v>
      </c>
      <c r="S190" s="216">
        <v>0</v>
      </c>
      <c r="T190" s="216">
        <v>0</v>
      </c>
      <c r="U190" s="216">
        <v>0</v>
      </c>
      <c r="V190" s="216">
        <v>0</v>
      </c>
      <c r="W190" s="216">
        <v>0</v>
      </c>
      <c r="X190" s="196">
        <v>0</v>
      </c>
    </row>
    <row r="191" spans="1:25" ht="15" customHeight="1" x14ac:dyDescent="0.15">
      <c r="A191" s="191"/>
      <c r="B191" s="283" t="s">
        <v>213</v>
      </c>
      <c r="C191" s="283"/>
      <c r="D191" s="283"/>
      <c r="E191" s="208"/>
      <c r="F191" s="192" t="s">
        <v>59</v>
      </c>
      <c r="G191" s="193"/>
      <c r="H191" s="230">
        <f t="shared" si="7"/>
        <v>0</v>
      </c>
      <c r="I191" s="209">
        <v>0</v>
      </c>
      <c r="J191" s="210">
        <v>0</v>
      </c>
      <c r="K191" s="210">
        <v>0</v>
      </c>
      <c r="L191" s="210">
        <v>0</v>
      </c>
      <c r="M191" s="210">
        <v>0</v>
      </c>
      <c r="N191" s="210">
        <v>0</v>
      </c>
      <c r="O191" s="210">
        <v>0</v>
      </c>
      <c r="P191" s="210">
        <v>0</v>
      </c>
      <c r="Q191" s="210">
        <v>0</v>
      </c>
      <c r="R191" s="210">
        <v>0</v>
      </c>
      <c r="S191" s="210">
        <v>0</v>
      </c>
      <c r="T191" s="210">
        <v>0</v>
      </c>
      <c r="U191" s="210">
        <v>0</v>
      </c>
      <c r="V191" s="210">
        <v>0</v>
      </c>
      <c r="W191" s="210">
        <v>0</v>
      </c>
      <c r="X191" s="211">
        <v>0</v>
      </c>
    </row>
    <row r="192" spans="1:25" ht="15" customHeight="1" x14ac:dyDescent="0.2">
      <c r="A192" s="191"/>
      <c r="B192" s="192" t="s">
        <v>168</v>
      </c>
      <c r="C192" s="241"/>
      <c r="D192" s="217" t="s">
        <v>212</v>
      </c>
      <c r="E192" s="242"/>
      <c r="F192" s="192" t="s">
        <v>19</v>
      </c>
      <c r="G192" s="193"/>
      <c r="H192" s="230">
        <f t="shared" si="7"/>
        <v>256</v>
      </c>
      <c r="I192" s="215">
        <v>2</v>
      </c>
      <c r="J192" s="216">
        <v>0</v>
      </c>
      <c r="K192" s="216">
        <v>0</v>
      </c>
      <c r="L192" s="216">
        <v>17</v>
      </c>
      <c r="M192" s="216">
        <v>163</v>
      </c>
      <c r="N192" s="216">
        <v>25</v>
      </c>
      <c r="O192" s="216">
        <v>5</v>
      </c>
      <c r="P192" s="216">
        <v>1</v>
      </c>
      <c r="Q192" s="216">
        <v>12</v>
      </c>
      <c r="R192" s="216">
        <v>0</v>
      </c>
      <c r="S192" s="216">
        <v>8</v>
      </c>
      <c r="T192" s="216">
        <v>0</v>
      </c>
      <c r="U192" s="216">
        <v>3</v>
      </c>
      <c r="V192" s="216">
        <v>0</v>
      </c>
      <c r="W192" s="216">
        <v>0</v>
      </c>
      <c r="X192" s="196">
        <v>20</v>
      </c>
    </row>
    <row r="193" spans="1:25" ht="15" customHeight="1" x14ac:dyDescent="0.2">
      <c r="A193" s="191"/>
      <c r="B193" s="283" t="s">
        <v>212</v>
      </c>
      <c r="C193" s="283"/>
      <c r="D193" s="283"/>
      <c r="E193" s="242"/>
      <c r="F193" s="192" t="s">
        <v>59</v>
      </c>
      <c r="G193" s="193"/>
      <c r="H193" s="228">
        <f t="shared" si="7"/>
        <v>0</v>
      </c>
      <c r="I193" s="209">
        <v>0</v>
      </c>
      <c r="J193" s="210">
        <v>0</v>
      </c>
      <c r="K193" s="210">
        <v>0</v>
      </c>
      <c r="L193" s="210">
        <v>0</v>
      </c>
      <c r="M193" s="210">
        <v>0</v>
      </c>
      <c r="N193" s="210">
        <v>0</v>
      </c>
      <c r="O193" s="210">
        <v>0</v>
      </c>
      <c r="P193" s="210">
        <v>0</v>
      </c>
      <c r="Q193" s="210">
        <v>0</v>
      </c>
      <c r="R193" s="210">
        <v>0</v>
      </c>
      <c r="S193" s="210">
        <v>0</v>
      </c>
      <c r="T193" s="210">
        <v>0</v>
      </c>
      <c r="U193" s="210">
        <v>0</v>
      </c>
      <c r="V193" s="210">
        <v>0</v>
      </c>
      <c r="W193" s="210">
        <v>0</v>
      </c>
      <c r="X193" s="211">
        <v>0</v>
      </c>
    </row>
    <row r="194" spans="1:25" ht="15" customHeight="1" x14ac:dyDescent="0.2">
      <c r="A194" s="191"/>
      <c r="B194" s="192" t="s">
        <v>169</v>
      </c>
      <c r="C194" s="212"/>
      <c r="D194" s="217" t="s">
        <v>212</v>
      </c>
      <c r="E194" s="214"/>
      <c r="F194" s="192" t="s">
        <v>19</v>
      </c>
      <c r="G194" s="193"/>
      <c r="H194" s="228">
        <f t="shared" si="7"/>
        <v>57</v>
      </c>
      <c r="I194" s="215">
        <v>0</v>
      </c>
      <c r="J194" s="216">
        <v>0</v>
      </c>
      <c r="K194" s="216">
        <v>0</v>
      </c>
      <c r="L194" s="216">
        <v>13</v>
      </c>
      <c r="M194" s="216">
        <v>38</v>
      </c>
      <c r="N194" s="216">
        <v>2</v>
      </c>
      <c r="O194" s="216">
        <v>0</v>
      </c>
      <c r="P194" s="216">
        <v>0</v>
      </c>
      <c r="Q194" s="216">
        <v>1</v>
      </c>
      <c r="R194" s="216">
        <v>0</v>
      </c>
      <c r="S194" s="216">
        <v>1</v>
      </c>
      <c r="T194" s="216">
        <v>0</v>
      </c>
      <c r="U194" s="216">
        <v>0</v>
      </c>
      <c r="V194" s="216">
        <v>0</v>
      </c>
      <c r="W194" s="216">
        <v>0</v>
      </c>
      <c r="X194" s="196">
        <v>2</v>
      </c>
    </row>
    <row r="195" spans="1:25" ht="15" customHeight="1" x14ac:dyDescent="0.15">
      <c r="A195" s="191"/>
      <c r="B195" s="283" t="s">
        <v>212</v>
      </c>
      <c r="C195" s="283"/>
      <c r="D195" s="283"/>
      <c r="E195" s="208"/>
      <c r="F195" s="192" t="s">
        <v>59</v>
      </c>
      <c r="G195" s="193"/>
      <c r="H195" s="228">
        <f t="shared" si="7"/>
        <v>0</v>
      </c>
      <c r="I195" s="209">
        <v>0</v>
      </c>
      <c r="J195" s="210">
        <v>0</v>
      </c>
      <c r="K195" s="210">
        <v>0</v>
      </c>
      <c r="L195" s="210">
        <v>0</v>
      </c>
      <c r="M195" s="210">
        <v>0</v>
      </c>
      <c r="N195" s="210">
        <v>0</v>
      </c>
      <c r="O195" s="210">
        <v>0</v>
      </c>
      <c r="P195" s="210">
        <v>0</v>
      </c>
      <c r="Q195" s="210">
        <v>0</v>
      </c>
      <c r="R195" s="210">
        <v>0</v>
      </c>
      <c r="S195" s="210">
        <v>0</v>
      </c>
      <c r="T195" s="210">
        <v>0</v>
      </c>
      <c r="U195" s="210">
        <v>0</v>
      </c>
      <c r="V195" s="210">
        <v>0</v>
      </c>
      <c r="W195" s="210">
        <v>0</v>
      </c>
      <c r="X195" s="211">
        <v>0</v>
      </c>
    </row>
    <row r="196" spans="1:25" ht="15" customHeight="1" x14ac:dyDescent="0.2">
      <c r="A196" s="191"/>
      <c r="B196" s="192" t="s">
        <v>170</v>
      </c>
      <c r="C196" s="212"/>
      <c r="D196" s="217" t="s">
        <v>212</v>
      </c>
      <c r="E196" s="214"/>
      <c r="F196" s="192" t="s">
        <v>19</v>
      </c>
      <c r="G196" s="193"/>
      <c r="H196" s="228">
        <f t="shared" si="7"/>
        <v>47</v>
      </c>
      <c r="I196" s="215">
        <v>1</v>
      </c>
      <c r="J196" s="216">
        <v>0</v>
      </c>
      <c r="K196" s="216">
        <v>2</v>
      </c>
      <c r="L196" s="216">
        <v>3</v>
      </c>
      <c r="M196" s="216">
        <v>1</v>
      </c>
      <c r="N196" s="216">
        <v>14</v>
      </c>
      <c r="O196" s="216">
        <v>3</v>
      </c>
      <c r="P196" s="216">
        <v>0</v>
      </c>
      <c r="Q196" s="216">
        <v>0</v>
      </c>
      <c r="R196" s="216">
        <v>0</v>
      </c>
      <c r="S196" s="216">
        <v>4</v>
      </c>
      <c r="T196" s="216">
        <v>0</v>
      </c>
      <c r="U196" s="216">
        <v>1</v>
      </c>
      <c r="V196" s="216">
        <v>0</v>
      </c>
      <c r="W196" s="216">
        <v>0</v>
      </c>
      <c r="X196" s="196">
        <v>18</v>
      </c>
    </row>
    <row r="197" spans="1:25" ht="15" customHeight="1" x14ac:dyDescent="0.15">
      <c r="A197" s="191"/>
      <c r="B197" s="283" t="s">
        <v>212</v>
      </c>
      <c r="C197" s="283"/>
      <c r="D197" s="283"/>
      <c r="E197" s="208"/>
      <c r="F197" s="192" t="s">
        <v>59</v>
      </c>
      <c r="G197" s="193"/>
      <c r="H197" s="228">
        <f t="shared" si="7"/>
        <v>0</v>
      </c>
      <c r="I197" s="209">
        <v>0</v>
      </c>
      <c r="J197" s="210">
        <v>0</v>
      </c>
      <c r="K197" s="210">
        <v>0</v>
      </c>
      <c r="L197" s="210">
        <v>0</v>
      </c>
      <c r="M197" s="210">
        <v>0</v>
      </c>
      <c r="N197" s="210">
        <v>0</v>
      </c>
      <c r="O197" s="210">
        <v>0</v>
      </c>
      <c r="P197" s="210">
        <v>0</v>
      </c>
      <c r="Q197" s="210">
        <v>0</v>
      </c>
      <c r="R197" s="210">
        <v>0</v>
      </c>
      <c r="S197" s="210">
        <v>0</v>
      </c>
      <c r="T197" s="210">
        <v>0</v>
      </c>
      <c r="U197" s="210">
        <v>0</v>
      </c>
      <c r="V197" s="210">
        <v>0</v>
      </c>
      <c r="W197" s="210">
        <v>0</v>
      </c>
      <c r="X197" s="211">
        <v>0</v>
      </c>
    </row>
    <row r="198" spans="1:25" ht="15" customHeight="1" x14ac:dyDescent="0.15">
      <c r="A198" s="191"/>
      <c r="B198" s="192" t="s">
        <v>171</v>
      </c>
      <c r="C198" s="243"/>
      <c r="D198" s="217" t="s">
        <v>212</v>
      </c>
      <c r="E198" s="208"/>
      <c r="F198" s="192" t="s">
        <v>19</v>
      </c>
      <c r="G198" s="193"/>
      <c r="H198" s="230">
        <f t="shared" si="7"/>
        <v>10</v>
      </c>
      <c r="I198" s="215">
        <v>0</v>
      </c>
      <c r="J198" s="216">
        <v>0</v>
      </c>
      <c r="K198" s="216">
        <v>0</v>
      </c>
      <c r="L198" s="216">
        <v>8</v>
      </c>
      <c r="M198" s="216">
        <v>2</v>
      </c>
      <c r="N198" s="216">
        <v>0</v>
      </c>
      <c r="O198" s="216">
        <v>0</v>
      </c>
      <c r="P198" s="216">
        <v>0</v>
      </c>
      <c r="Q198" s="216">
        <v>0</v>
      </c>
      <c r="R198" s="216">
        <v>0</v>
      </c>
      <c r="S198" s="216">
        <v>0</v>
      </c>
      <c r="T198" s="216">
        <v>0</v>
      </c>
      <c r="U198" s="216">
        <v>0</v>
      </c>
      <c r="V198" s="216">
        <v>0</v>
      </c>
      <c r="W198" s="216">
        <v>0</v>
      </c>
      <c r="X198" s="196">
        <v>0</v>
      </c>
    </row>
    <row r="199" spans="1:25" ht="15" customHeight="1" thickBot="1" x14ac:dyDescent="0.2">
      <c r="A199" s="197"/>
      <c r="B199" s="273" t="s">
        <v>212</v>
      </c>
      <c r="C199" s="273"/>
      <c r="D199" s="273"/>
      <c r="E199" s="218"/>
      <c r="F199" s="198" t="s">
        <v>59</v>
      </c>
      <c r="G199" s="199"/>
      <c r="H199" s="232">
        <f t="shared" si="7"/>
        <v>0</v>
      </c>
      <c r="I199" s="219">
        <v>0</v>
      </c>
      <c r="J199" s="220">
        <v>0</v>
      </c>
      <c r="K199" s="220">
        <v>0</v>
      </c>
      <c r="L199" s="220">
        <v>0</v>
      </c>
      <c r="M199" s="220">
        <v>0</v>
      </c>
      <c r="N199" s="220">
        <v>0</v>
      </c>
      <c r="O199" s="220">
        <v>0</v>
      </c>
      <c r="P199" s="220">
        <v>0</v>
      </c>
      <c r="Q199" s="220">
        <v>0</v>
      </c>
      <c r="R199" s="220">
        <v>0</v>
      </c>
      <c r="S199" s="220">
        <v>0</v>
      </c>
      <c r="T199" s="220">
        <v>0</v>
      </c>
      <c r="U199" s="220">
        <v>0</v>
      </c>
      <c r="V199" s="220">
        <v>0</v>
      </c>
      <c r="W199" s="220">
        <v>0</v>
      </c>
      <c r="X199" s="221">
        <v>0</v>
      </c>
      <c r="Y199" s="116"/>
    </row>
    <row r="200" spans="1:25" ht="11.25" customHeight="1" x14ac:dyDescent="0.2">
      <c r="A200" s="120"/>
      <c r="B200" s="121"/>
      <c r="C200" s="121"/>
      <c r="D200" s="121"/>
      <c r="E200" s="26"/>
      <c r="F200" s="122"/>
      <c r="G200" s="123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</sheetData>
  <mergeCells count="99">
    <mergeCell ref="B9:D9"/>
    <mergeCell ref="B10:D10"/>
    <mergeCell ref="B12:D12"/>
    <mergeCell ref="B14:D14"/>
    <mergeCell ref="B2:F2"/>
    <mergeCell ref="A3:G5"/>
    <mergeCell ref="B6:F6"/>
    <mergeCell ref="B7:E7"/>
    <mergeCell ref="B8:E8"/>
    <mergeCell ref="B16:D16"/>
    <mergeCell ref="B18:D18"/>
    <mergeCell ref="B20:D20"/>
    <mergeCell ref="A34:G36"/>
    <mergeCell ref="B59:D59"/>
    <mergeCell ref="B47:D47"/>
    <mergeCell ref="B49:D49"/>
    <mergeCell ref="B51:D51"/>
    <mergeCell ref="B53:D53"/>
    <mergeCell ref="B22:D22"/>
    <mergeCell ref="B24:D24"/>
    <mergeCell ref="B26:D26"/>
    <mergeCell ref="B28:D28"/>
    <mergeCell ref="B30:D30"/>
    <mergeCell ref="B32:D32"/>
    <mergeCell ref="B94:D94"/>
    <mergeCell ref="B96:D96"/>
    <mergeCell ref="A69:G71"/>
    <mergeCell ref="B37:F37"/>
    <mergeCell ref="B39:D39"/>
    <mergeCell ref="B41:D41"/>
    <mergeCell ref="B43:D43"/>
    <mergeCell ref="B45:D45"/>
    <mergeCell ref="B55:D55"/>
    <mergeCell ref="B57:D57"/>
    <mergeCell ref="B72:F72"/>
    <mergeCell ref="B61:D61"/>
    <mergeCell ref="B63:D63"/>
    <mergeCell ref="B65:D65"/>
    <mergeCell ref="B67:D67"/>
    <mergeCell ref="B84:D84"/>
    <mergeCell ref="B86:D86"/>
    <mergeCell ref="B88:D88"/>
    <mergeCell ref="B90:D90"/>
    <mergeCell ref="B92:D92"/>
    <mergeCell ref="B74:D74"/>
    <mergeCell ref="B76:D76"/>
    <mergeCell ref="B78:D78"/>
    <mergeCell ref="B80:D80"/>
    <mergeCell ref="B82:D82"/>
    <mergeCell ref="B144:D144"/>
    <mergeCell ref="B102:D102"/>
    <mergeCell ref="A104:G106"/>
    <mergeCell ref="B107:F107"/>
    <mergeCell ref="B109:D109"/>
    <mergeCell ref="B137:D137"/>
    <mergeCell ref="B98:D98"/>
    <mergeCell ref="B100:D100"/>
    <mergeCell ref="A139:G141"/>
    <mergeCell ref="B142:F142"/>
    <mergeCell ref="B168:D168"/>
    <mergeCell ref="B170:D170"/>
    <mergeCell ref="B146:D146"/>
    <mergeCell ref="B111:D111"/>
    <mergeCell ref="B113:D113"/>
    <mergeCell ref="B115:D115"/>
    <mergeCell ref="B117:D117"/>
    <mergeCell ref="B119:D119"/>
    <mergeCell ref="B121:D121"/>
    <mergeCell ref="B123:D123"/>
    <mergeCell ref="B125:D125"/>
    <mergeCell ref="B127:D127"/>
    <mergeCell ref="B129:D129"/>
    <mergeCell ref="B131:D131"/>
    <mergeCell ref="B133:D133"/>
    <mergeCell ref="B135:D135"/>
    <mergeCell ref="B158:D158"/>
    <mergeCell ref="B160:D160"/>
    <mergeCell ref="B162:D162"/>
    <mergeCell ref="B164:D164"/>
    <mergeCell ref="B166:D166"/>
    <mergeCell ref="B148:D148"/>
    <mergeCell ref="B150:D150"/>
    <mergeCell ref="B152:D152"/>
    <mergeCell ref="B154:D154"/>
    <mergeCell ref="B156:D156"/>
    <mergeCell ref="B172:D172"/>
    <mergeCell ref="A174:G176"/>
    <mergeCell ref="B199:D199"/>
    <mergeCell ref="B185:D185"/>
    <mergeCell ref="B187:D187"/>
    <mergeCell ref="B189:D189"/>
    <mergeCell ref="B191:D191"/>
    <mergeCell ref="B193:D193"/>
    <mergeCell ref="B195:D195"/>
    <mergeCell ref="B197:D197"/>
    <mergeCell ref="B177:F177"/>
    <mergeCell ref="B179:D179"/>
    <mergeCell ref="B181:D181"/>
    <mergeCell ref="B183:D183"/>
  </mergeCells>
  <phoneticPr fontId="1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  <rowBreaks count="8" manualBreakCount="8">
    <brk id="33" max="23" man="1"/>
    <brk id="68" max="23" man="1"/>
    <brk id="103" max="23" man="1"/>
    <brk id="138" max="23" man="1"/>
    <brk id="173" max="23" man="1"/>
    <brk id="227" max="23" man="1"/>
    <brk id="255" max="23" man="1"/>
    <brk id="283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9"/>
  <sheetViews>
    <sheetView tabSelected="1" view="pageBreakPreview" zoomScaleNormal="120" zoomScaleSheetLayoutView="100" workbookViewId="0">
      <selection activeCell="T10" sqref="T10"/>
    </sheetView>
  </sheetViews>
  <sheetFormatPr defaultColWidth="9" defaultRowHeight="9.5" x14ac:dyDescent="0.15"/>
  <cols>
    <col min="1" max="1" width="7.453125" style="128" customWidth="1"/>
    <col min="2" max="2" width="4" style="128" customWidth="1"/>
    <col min="3" max="3" width="6.36328125" style="128" customWidth="1"/>
    <col min="4" max="4" width="4" style="128" customWidth="1"/>
    <col min="5" max="5" width="6.08984375" style="128" customWidth="1"/>
    <col min="6" max="6" width="4" style="128" customWidth="1"/>
    <col min="7" max="7" width="5.6328125" style="128" customWidth="1"/>
    <col min="8" max="8" width="3.1796875" style="128" customWidth="1"/>
    <col min="9" max="9" width="5.81640625" style="128" customWidth="1"/>
    <col min="10" max="10" width="3.1796875" style="128" customWidth="1"/>
    <col min="11" max="11" width="5.1796875" style="128" customWidth="1"/>
    <col min="12" max="12" width="2.6328125" style="128" customWidth="1"/>
    <col min="13" max="13" width="5.08984375" style="128" customWidth="1"/>
    <col min="14" max="14" width="2.1796875" style="128" customWidth="1"/>
    <col min="15" max="15" width="5" style="128" customWidth="1"/>
    <col min="16" max="16" width="2.6328125" style="128" customWidth="1"/>
    <col min="17" max="17" width="5.6328125" style="128" customWidth="1"/>
    <col min="18" max="18" width="2.6328125" style="128" customWidth="1"/>
    <col min="19" max="19" width="5.453125" style="128" customWidth="1"/>
    <col min="20" max="20" width="3.08984375" style="128" customWidth="1"/>
    <col min="21" max="21" width="5.453125" style="128" customWidth="1"/>
    <col min="22" max="22" width="2.6328125" style="128" customWidth="1"/>
    <col min="23" max="23" width="5.453125" style="128" customWidth="1"/>
    <col min="24" max="24" width="2.1796875" style="128" customWidth="1"/>
    <col min="25" max="25" width="5.453125" style="128" customWidth="1"/>
    <col min="26" max="16384" width="9" style="128"/>
  </cols>
  <sheetData>
    <row r="1" spans="1:25" s="120" customFormat="1" ht="29.25" customHeight="1" x14ac:dyDescent="0.15">
      <c r="A1" s="301" t="s">
        <v>47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</row>
    <row r="2" spans="1:25" ht="21" customHeight="1" thickBot="1" x14ac:dyDescent="0.2">
      <c r="A2" s="30" t="s">
        <v>46</v>
      </c>
    </row>
    <row r="3" spans="1:25" ht="27" customHeight="1" x14ac:dyDescent="0.15">
      <c r="A3" s="306" t="s">
        <v>172</v>
      </c>
      <c r="B3" s="306" t="s">
        <v>173</v>
      </c>
      <c r="C3" s="307"/>
      <c r="D3" s="308" t="s">
        <v>174</v>
      </c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 t="s">
        <v>175</v>
      </c>
      <c r="Q3" s="293"/>
      <c r="R3" s="293" t="s">
        <v>176</v>
      </c>
      <c r="S3" s="293"/>
      <c r="T3" s="293"/>
      <c r="U3" s="293"/>
      <c r="V3" s="293"/>
      <c r="W3" s="293"/>
      <c r="X3" s="293" t="s">
        <v>177</v>
      </c>
      <c r="Y3" s="294"/>
    </row>
    <row r="4" spans="1:25" ht="27" customHeight="1" thickBot="1" x14ac:dyDescent="0.2">
      <c r="A4" s="302"/>
      <c r="B4" s="302"/>
      <c r="C4" s="305"/>
      <c r="D4" s="297" t="s">
        <v>178</v>
      </c>
      <c r="E4" s="295"/>
      <c r="F4" s="295" t="s">
        <v>179</v>
      </c>
      <c r="G4" s="295"/>
      <c r="H4" s="295" t="s">
        <v>210</v>
      </c>
      <c r="I4" s="295"/>
      <c r="J4" s="295" t="s">
        <v>180</v>
      </c>
      <c r="K4" s="295"/>
      <c r="L4" s="295" t="s">
        <v>181</v>
      </c>
      <c r="M4" s="295"/>
      <c r="N4" s="295" t="s">
        <v>45</v>
      </c>
      <c r="O4" s="295"/>
      <c r="P4" s="295"/>
      <c r="Q4" s="295"/>
      <c r="R4" s="295" t="s">
        <v>182</v>
      </c>
      <c r="S4" s="295"/>
      <c r="T4" s="295" t="s">
        <v>183</v>
      </c>
      <c r="U4" s="295"/>
      <c r="V4" s="295" t="s">
        <v>184</v>
      </c>
      <c r="W4" s="295"/>
      <c r="X4" s="295"/>
      <c r="Y4" s="296"/>
    </row>
    <row r="5" spans="1:25" ht="18" customHeight="1" x14ac:dyDescent="0.15">
      <c r="A5" s="306" t="s">
        <v>189</v>
      </c>
      <c r="B5" s="6" t="s">
        <v>44</v>
      </c>
      <c r="C5" s="4" t="s">
        <v>43</v>
      </c>
      <c r="D5" s="17" t="s">
        <v>44</v>
      </c>
      <c r="E5" s="18" t="s">
        <v>43</v>
      </c>
      <c r="F5" s="5" t="s">
        <v>44</v>
      </c>
      <c r="G5" s="5" t="s">
        <v>43</v>
      </c>
      <c r="H5" s="5" t="s">
        <v>211</v>
      </c>
      <c r="I5" s="5" t="s">
        <v>43</v>
      </c>
      <c r="J5" s="5" t="s">
        <v>44</v>
      </c>
      <c r="K5" s="5" t="s">
        <v>43</v>
      </c>
      <c r="L5" s="5" t="s">
        <v>44</v>
      </c>
      <c r="M5" s="5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5" t="s">
        <v>44</v>
      </c>
      <c r="U5" s="5" t="s">
        <v>43</v>
      </c>
      <c r="V5" s="5" t="s">
        <v>44</v>
      </c>
      <c r="W5" s="5" t="s">
        <v>43</v>
      </c>
      <c r="X5" s="5" t="s">
        <v>44</v>
      </c>
      <c r="Y5" s="4" t="s">
        <v>43</v>
      </c>
    </row>
    <row r="6" spans="1:25" ht="27" customHeight="1" thickBot="1" x14ac:dyDescent="0.2">
      <c r="A6" s="313"/>
      <c r="B6" s="129">
        <f>SUM(D6,F6,H6,J6,L6,P6,R6,T6,V6,X6,N6)</f>
        <v>1868</v>
      </c>
      <c r="C6" s="130">
        <f>SUM(C7:C9)</f>
        <v>81826</v>
      </c>
      <c r="D6" s="154">
        <f>SUM(D7:D9)</f>
        <v>838</v>
      </c>
      <c r="E6" s="162">
        <f t="shared" ref="E6:Y6" si="0">SUM(E7:E9)</f>
        <v>46728</v>
      </c>
      <c r="F6" s="162">
        <f>SUM(F7:F9)</f>
        <v>857</v>
      </c>
      <c r="G6" s="162">
        <f t="shared" si="0"/>
        <v>29325</v>
      </c>
      <c r="H6" s="162">
        <f>SUM(H7:H9)</f>
        <v>38</v>
      </c>
      <c r="I6" s="162">
        <f>SUM(I7:I9)</f>
        <v>2940</v>
      </c>
      <c r="J6" s="162">
        <f>SUM(J7:J9)</f>
        <v>21</v>
      </c>
      <c r="K6" s="162">
        <f>SUM(K7:K9)</f>
        <v>1110</v>
      </c>
      <c r="L6" s="162">
        <f t="shared" si="0"/>
        <v>8</v>
      </c>
      <c r="M6" s="162">
        <f t="shared" si="0"/>
        <v>360</v>
      </c>
      <c r="N6" s="162">
        <f t="shared" si="0"/>
        <v>4</v>
      </c>
      <c r="O6" s="162">
        <f t="shared" si="0"/>
        <v>400</v>
      </c>
      <c r="P6" s="162">
        <f>SUM(P7:P9)</f>
        <v>4</v>
      </c>
      <c r="Q6" s="162">
        <f t="shared" si="0"/>
        <v>400</v>
      </c>
      <c r="R6" s="162">
        <f t="shared" si="0"/>
        <v>17</v>
      </c>
      <c r="S6" s="162">
        <f t="shared" si="0"/>
        <v>90</v>
      </c>
      <c r="T6" s="162">
        <f t="shared" si="0"/>
        <v>78</v>
      </c>
      <c r="U6" s="162">
        <f t="shared" si="0"/>
        <v>318</v>
      </c>
      <c r="V6" s="162">
        <f t="shared" si="0"/>
        <v>1</v>
      </c>
      <c r="W6" s="162">
        <f t="shared" si="0"/>
        <v>5</v>
      </c>
      <c r="X6" s="162">
        <f t="shared" si="0"/>
        <v>2</v>
      </c>
      <c r="Y6" s="130">
        <f t="shared" si="0"/>
        <v>150</v>
      </c>
    </row>
    <row r="7" spans="1:25" ht="27" customHeight="1" x14ac:dyDescent="0.15">
      <c r="A7" s="16" t="s">
        <v>190</v>
      </c>
      <c r="B7" s="126">
        <f>SUM(D7,F7,H7,J7,L7,N7,P7,R7,T7,V7,X7)</f>
        <v>0</v>
      </c>
      <c r="C7" s="127">
        <f>E7+G7+I7+K7+M7+O7+Q7+S7+U7+W7+Y7</f>
        <v>0</v>
      </c>
      <c r="D7" s="157">
        <v>0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0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6">
        <v>0</v>
      </c>
    </row>
    <row r="8" spans="1:25" ht="27" customHeight="1" x14ac:dyDescent="0.15">
      <c r="A8" s="16" t="s">
        <v>191</v>
      </c>
      <c r="B8" s="126">
        <f>SUM(D8,F8,H8,J8,L8,N8,P8,R8,T8,V8,X8)</f>
        <v>14</v>
      </c>
      <c r="C8" s="127">
        <f>E8+G8+I8+K8+M8+O8+Q8+S8+U8+W8+Y8</f>
        <v>3250</v>
      </c>
      <c r="D8" s="157">
        <v>12</v>
      </c>
      <c r="E8" s="158">
        <v>3100</v>
      </c>
      <c r="F8" s="158">
        <v>0</v>
      </c>
      <c r="G8" s="158">
        <v>0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2</v>
      </c>
      <c r="Y8" s="156">
        <v>150</v>
      </c>
    </row>
    <row r="9" spans="1:25" ht="27" customHeight="1" thickBot="1" x14ac:dyDescent="0.2">
      <c r="A9" s="3" t="s">
        <v>192</v>
      </c>
      <c r="B9" s="129">
        <f>SUM(D9,F9,H9,J9,L9,N9,P9,R9,T9,V9,X9)</f>
        <v>1854</v>
      </c>
      <c r="C9" s="130">
        <f>E9+G9+I9+K9+M9+O9+Q9+S9+U9+W9+Y9</f>
        <v>78576</v>
      </c>
      <c r="D9" s="160">
        <v>826</v>
      </c>
      <c r="E9" s="163">
        <v>43628</v>
      </c>
      <c r="F9" s="163">
        <v>857</v>
      </c>
      <c r="G9" s="163">
        <v>29325</v>
      </c>
      <c r="H9" s="163">
        <v>38</v>
      </c>
      <c r="I9" s="163">
        <v>2940</v>
      </c>
      <c r="J9" s="163">
        <v>21</v>
      </c>
      <c r="K9" s="163">
        <v>1110</v>
      </c>
      <c r="L9" s="163">
        <v>8</v>
      </c>
      <c r="M9" s="163">
        <v>360</v>
      </c>
      <c r="N9" s="163">
        <v>4</v>
      </c>
      <c r="O9" s="163">
        <v>400</v>
      </c>
      <c r="P9" s="163">
        <v>4</v>
      </c>
      <c r="Q9" s="163">
        <v>400</v>
      </c>
      <c r="R9" s="163">
        <v>17</v>
      </c>
      <c r="S9" s="163">
        <v>90</v>
      </c>
      <c r="T9" s="163">
        <v>78</v>
      </c>
      <c r="U9" s="163">
        <v>318</v>
      </c>
      <c r="V9" s="163">
        <v>1</v>
      </c>
      <c r="W9" s="163">
        <v>5</v>
      </c>
      <c r="X9" s="163">
        <v>0</v>
      </c>
      <c r="Y9" s="161">
        <v>0</v>
      </c>
    </row>
    <row r="10" spans="1:25" x14ac:dyDescent="0.15">
      <c r="B10" s="164"/>
    </row>
    <row r="11" spans="1:25" ht="10" thickBot="1" x14ac:dyDescent="0.2"/>
    <row r="12" spans="1:25" ht="18" customHeight="1" thickBot="1" x14ac:dyDescent="0.2">
      <c r="A12" s="291" t="s">
        <v>172</v>
      </c>
      <c r="B12" s="310" t="s">
        <v>185</v>
      </c>
      <c r="C12" s="311"/>
      <c r="D12" s="311"/>
      <c r="E12" s="311"/>
      <c r="F12" s="311"/>
      <c r="G12" s="311"/>
      <c r="H12" s="311"/>
      <c r="I12" s="311"/>
      <c r="J12" s="311"/>
      <c r="K12" s="312"/>
      <c r="L12" s="165"/>
      <c r="M12" s="165"/>
      <c r="N12" s="166"/>
      <c r="Q12" s="167"/>
      <c r="S12" s="167"/>
    </row>
    <row r="13" spans="1:25" ht="18" customHeight="1" thickBot="1" x14ac:dyDescent="0.2">
      <c r="A13" s="309"/>
      <c r="B13" s="302" t="s">
        <v>186</v>
      </c>
      <c r="C13" s="303"/>
      <c r="D13" s="304" t="s">
        <v>187</v>
      </c>
      <c r="E13" s="303"/>
      <c r="F13" s="304" t="s">
        <v>60</v>
      </c>
      <c r="G13" s="303"/>
      <c r="H13" s="304" t="s">
        <v>208</v>
      </c>
      <c r="I13" s="303"/>
      <c r="J13" s="304" t="s">
        <v>188</v>
      </c>
      <c r="K13" s="305"/>
      <c r="L13" s="168"/>
      <c r="M13" s="165"/>
      <c r="Q13" s="167"/>
      <c r="S13" s="167"/>
    </row>
    <row r="14" spans="1:25" ht="18" customHeight="1" x14ac:dyDescent="0.15">
      <c r="A14" s="291" t="s">
        <v>189</v>
      </c>
      <c r="B14" s="298" t="s">
        <v>61</v>
      </c>
      <c r="C14" s="299"/>
      <c r="D14" s="300" t="s">
        <v>61</v>
      </c>
      <c r="E14" s="299"/>
      <c r="F14" s="300" t="s">
        <v>61</v>
      </c>
      <c r="G14" s="299"/>
      <c r="H14" s="300" t="s">
        <v>209</v>
      </c>
      <c r="I14" s="299"/>
      <c r="J14" s="300" t="s">
        <v>61</v>
      </c>
      <c r="K14" s="323"/>
      <c r="L14" s="316"/>
      <c r="M14" s="317"/>
      <c r="O14" s="132"/>
      <c r="S14" s="167"/>
    </row>
    <row r="15" spans="1:25" ht="27" customHeight="1" thickBot="1" x14ac:dyDescent="0.2">
      <c r="A15" s="292"/>
      <c r="B15" s="318">
        <f>SUM(B16:C18)</f>
        <v>474</v>
      </c>
      <c r="C15" s="319"/>
      <c r="D15" s="320">
        <f>SUM(D16:E18)</f>
        <v>225</v>
      </c>
      <c r="E15" s="319"/>
      <c r="F15" s="320">
        <f t="shared" ref="F15" si="1">SUM(F16:G18)</f>
        <v>160</v>
      </c>
      <c r="G15" s="319"/>
      <c r="H15" s="320">
        <f t="shared" ref="H15" si="2">SUM(H16:I18)</f>
        <v>51</v>
      </c>
      <c r="I15" s="319"/>
      <c r="J15" s="320">
        <f>SUM(J16:K18)</f>
        <v>59</v>
      </c>
      <c r="K15" s="321"/>
      <c r="L15" s="322"/>
      <c r="M15" s="317"/>
      <c r="Q15" s="167"/>
      <c r="S15" s="167"/>
    </row>
    <row r="16" spans="1:25" ht="27" customHeight="1" x14ac:dyDescent="0.2">
      <c r="A16" s="169" t="s">
        <v>190</v>
      </c>
      <c r="B16" s="324">
        <v>1</v>
      </c>
      <c r="C16" s="325"/>
      <c r="D16" s="326">
        <v>0</v>
      </c>
      <c r="E16" s="325"/>
      <c r="F16" s="326">
        <v>0</v>
      </c>
      <c r="G16" s="325"/>
      <c r="H16" s="326">
        <v>0</v>
      </c>
      <c r="I16" s="325"/>
      <c r="J16" s="326">
        <v>0</v>
      </c>
      <c r="K16" s="327"/>
      <c r="L16" s="314"/>
      <c r="M16" s="315"/>
    </row>
    <row r="17" spans="1:13" ht="27" customHeight="1" x14ac:dyDescent="0.2">
      <c r="A17" s="169" t="s">
        <v>191</v>
      </c>
      <c r="B17" s="324">
        <v>165</v>
      </c>
      <c r="C17" s="325"/>
      <c r="D17" s="326">
        <v>92</v>
      </c>
      <c r="E17" s="325"/>
      <c r="F17" s="326">
        <v>46</v>
      </c>
      <c r="G17" s="325"/>
      <c r="H17" s="326">
        <v>14</v>
      </c>
      <c r="I17" s="325"/>
      <c r="J17" s="326">
        <v>29</v>
      </c>
      <c r="K17" s="327"/>
      <c r="L17" s="314"/>
      <c r="M17" s="315"/>
    </row>
    <row r="18" spans="1:13" ht="27" customHeight="1" thickBot="1" x14ac:dyDescent="0.25">
      <c r="A18" s="170" t="s">
        <v>193</v>
      </c>
      <c r="B18" s="328">
        <v>308</v>
      </c>
      <c r="C18" s="329"/>
      <c r="D18" s="330">
        <v>133</v>
      </c>
      <c r="E18" s="329"/>
      <c r="F18" s="330">
        <v>114</v>
      </c>
      <c r="G18" s="329"/>
      <c r="H18" s="330">
        <v>37</v>
      </c>
      <c r="I18" s="329"/>
      <c r="J18" s="330">
        <v>30</v>
      </c>
      <c r="K18" s="331"/>
      <c r="L18" s="314"/>
      <c r="M18" s="315"/>
    </row>
    <row r="19" spans="1:13" x14ac:dyDescent="0.15">
      <c r="C19" s="167"/>
      <c r="E19" s="167"/>
      <c r="G19" s="167"/>
      <c r="I19" s="167"/>
      <c r="K19" s="167"/>
    </row>
  </sheetData>
  <mergeCells count="55"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F14:G14"/>
    <mergeCell ref="H14:I1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tabSelected="1" view="pageBreakPreview" zoomScaleNormal="120" zoomScaleSheetLayoutView="100" workbookViewId="0">
      <selection activeCell="T10" sqref="T10"/>
    </sheetView>
  </sheetViews>
  <sheetFormatPr defaultColWidth="9" defaultRowHeight="9.5" x14ac:dyDescent="0.15"/>
  <cols>
    <col min="1" max="1" width="7.08984375" style="128" customWidth="1"/>
    <col min="2" max="2" width="4.6328125" style="128" customWidth="1"/>
    <col min="3" max="3" width="7" style="128" customWidth="1"/>
    <col min="4" max="4" width="4" style="128" customWidth="1"/>
    <col min="5" max="5" width="7" style="128" customWidth="1"/>
    <col min="6" max="6" width="4" style="128" customWidth="1"/>
    <col min="7" max="7" width="7" style="128" customWidth="1"/>
    <col min="8" max="8" width="4" style="128" hidden="1" customWidth="1"/>
    <col min="9" max="9" width="7" style="128" hidden="1" customWidth="1"/>
    <col min="10" max="10" width="4" style="128" customWidth="1"/>
    <col min="11" max="11" width="7" style="128" customWidth="1"/>
    <col min="12" max="12" width="4" style="128" hidden="1" customWidth="1"/>
    <col min="13" max="13" width="7" style="128" hidden="1" customWidth="1"/>
    <col min="14" max="14" width="4" style="128" hidden="1" customWidth="1"/>
    <col min="15" max="15" width="7" style="128" hidden="1" customWidth="1"/>
    <col min="16" max="16" width="4" style="128" customWidth="1"/>
    <col min="17" max="17" width="7" style="128" customWidth="1"/>
    <col min="18" max="18" width="4" style="128" customWidth="1"/>
    <col min="19" max="19" width="7" style="128" customWidth="1"/>
    <col min="20" max="20" width="4" style="128" customWidth="1"/>
    <col min="21" max="21" width="7" style="128" customWidth="1"/>
    <col min="22" max="16384" width="9" style="128"/>
  </cols>
  <sheetData>
    <row r="1" spans="1:21" ht="21" customHeight="1" thickBot="1" x14ac:dyDescent="0.2">
      <c r="A1" s="134" t="s">
        <v>201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21" ht="21.75" customHeight="1" thickBot="1" x14ac:dyDescent="0.25">
      <c r="A2" s="336" t="s">
        <v>172</v>
      </c>
      <c r="B2" s="338" t="s">
        <v>194</v>
      </c>
      <c r="C2" s="339"/>
      <c r="D2" s="342" t="s">
        <v>195</v>
      </c>
      <c r="E2" s="343"/>
      <c r="F2" s="346" t="s">
        <v>196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8"/>
      <c r="U2" s="349"/>
    </row>
    <row r="3" spans="1:21" s="132" customFormat="1" ht="28.5" customHeight="1" thickBot="1" x14ac:dyDescent="0.2">
      <c r="A3" s="337"/>
      <c r="B3" s="340"/>
      <c r="C3" s="341"/>
      <c r="D3" s="344"/>
      <c r="E3" s="345"/>
      <c r="F3" s="350" t="s">
        <v>53</v>
      </c>
      <c r="G3" s="351"/>
      <c r="H3" s="352" t="s">
        <v>52</v>
      </c>
      <c r="I3" s="351"/>
      <c r="J3" s="353" t="s">
        <v>197</v>
      </c>
      <c r="K3" s="354"/>
      <c r="L3" s="355" t="s">
        <v>198</v>
      </c>
      <c r="M3" s="333"/>
      <c r="N3" s="355" t="s">
        <v>199</v>
      </c>
      <c r="O3" s="355"/>
      <c r="P3" s="355" t="s">
        <v>200</v>
      </c>
      <c r="Q3" s="355"/>
      <c r="R3" s="332" t="s">
        <v>51</v>
      </c>
      <c r="S3" s="333"/>
      <c r="T3" s="334" t="s">
        <v>50</v>
      </c>
      <c r="U3" s="335"/>
    </row>
    <row r="4" spans="1:21" ht="15.75" customHeight="1" thickBot="1" x14ac:dyDescent="0.2">
      <c r="A4" s="336" t="s">
        <v>189</v>
      </c>
      <c r="B4" s="15" t="s">
        <v>49</v>
      </c>
      <c r="C4" s="14" t="s">
        <v>48</v>
      </c>
      <c r="D4" s="15" t="s">
        <v>49</v>
      </c>
      <c r="E4" s="14" t="s">
        <v>48</v>
      </c>
      <c r="F4" s="13" t="s">
        <v>49</v>
      </c>
      <c r="G4" s="11" t="s">
        <v>48</v>
      </c>
      <c r="H4" s="133"/>
      <c r="I4" s="11" t="s">
        <v>48</v>
      </c>
      <c r="J4" s="11" t="s">
        <v>49</v>
      </c>
      <c r="K4" s="11" t="s">
        <v>48</v>
      </c>
      <c r="L4" s="11" t="s">
        <v>49</v>
      </c>
      <c r="M4" s="11" t="s">
        <v>48</v>
      </c>
      <c r="N4" s="11" t="s">
        <v>49</v>
      </c>
      <c r="O4" s="11" t="s">
        <v>48</v>
      </c>
      <c r="P4" s="11" t="s">
        <v>49</v>
      </c>
      <c r="Q4" s="11" t="s">
        <v>48</v>
      </c>
      <c r="R4" s="11" t="s">
        <v>49</v>
      </c>
      <c r="S4" s="12" t="s">
        <v>48</v>
      </c>
      <c r="T4" s="11" t="s">
        <v>49</v>
      </c>
      <c r="U4" s="10" t="s">
        <v>48</v>
      </c>
    </row>
    <row r="5" spans="1:21" ht="28.5" customHeight="1" thickBot="1" x14ac:dyDescent="0.2">
      <c r="A5" s="336"/>
      <c r="B5" s="129">
        <f>SUM(B6:B8)</f>
        <v>5</v>
      </c>
      <c r="C5" s="130">
        <f>SUM(C6:C8)</f>
        <v>12600</v>
      </c>
      <c r="D5" s="129">
        <f>SUM(D6:D8)</f>
        <v>1</v>
      </c>
      <c r="E5" s="130">
        <f>SUM(E6:E8)</f>
        <v>300</v>
      </c>
      <c r="F5" s="154">
        <f t="shared" ref="F5:U5" si="0">SUM(F6:F8)</f>
        <v>0</v>
      </c>
      <c r="G5" s="154">
        <f t="shared" si="0"/>
        <v>0</v>
      </c>
      <c r="H5" s="154"/>
      <c r="I5" s="154">
        <f t="shared" si="0"/>
        <v>0</v>
      </c>
      <c r="J5" s="154">
        <f t="shared" si="0"/>
        <v>1</v>
      </c>
      <c r="K5" s="154">
        <f t="shared" si="0"/>
        <v>900</v>
      </c>
      <c r="L5" s="154">
        <f t="shared" si="0"/>
        <v>0</v>
      </c>
      <c r="M5" s="154">
        <f t="shared" si="0"/>
        <v>0</v>
      </c>
      <c r="N5" s="154">
        <f t="shared" si="0"/>
        <v>0</v>
      </c>
      <c r="O5" s="154">
        <f t="shared" si="0"/>
        <v>0</v>
      </c>
      <c r="P5" s="154">
        <f t="shared" si="0"/>
        <v>1</v>
      </c>
      <c r="Q5" s="154">
        <f t="shared" si="0"/>
        <v>7500</v>
      </c>
      <c r="R5" s="154">
        <f t="shared" si="0"/>
        <v>2</v>
      </c>
      <c r="S5" s="154">
        <f t="shared" si="0"/>
        <v>3900</v>
      </c>
      <c r="T5" s="154">
        <f t="shared" si="0"/>
        <v>0</v>
      </c>
      <c r="U5" s="130">
        <f t="shared" si="0"/>
        <v>0</v>
      </c>
    </row>
    <row r="6" spans="1:21" ht="27" customHeight="1" x14ac:dyDescent="0.15">
      <c r="A6" s="9" t="s">
        <v>202</v>
      </c>
      <c r="B6" s="126">
        <f>SUM(D6,F6,H6,J6,L6,N6,P6,R6,T6)</f>
        <v>1</v>
      </c>
      <c r="C6" s="127">
        <f>+E6+G6+I6+K6+M6+S6+O6+Q6+U6</f>
        <v>7500</v>
      </c>
      <c r="D6" s="155">
        <v>0</v>
      </c>
      <c r="E6" s="156">
        <v>0</v>
      </c>
      <c r="F6" s="157">
        <v>0</v>
      </c>
      <c r="G6" s="158">
        <v>0</v>
      </c>
      <c r="H6" s="158"/>
      <c r="I6" s="158"/>
      <c r="J6" s="158">
        <v>0</v>
      </c>
      <c r="K6" s="158">
        <v>0</v>
      </c>
      <c r="L6" s="158"/>
      <c r="M6" s="158"/>
      <c r="N6" s="158"/>
      <c r="O6" s="158"/>
      <c r="P6" s="158">
        <v>1</v>
      </c>
      <c r="Q6" s="158">
        <v>7500</v>
      </c>
      <c r="R6" s="158">
        <v>0</v>
      </c>
      <c r="S6" s="158">
        <v>0</v>
      </c>
      <c r="T6" s="158">
        <v>0</v>
      </c>
      <c r="U6" s="156">
        <v>0</v>
      </c>
    </row>
    <row r="7" spans="1:21" ht="27" customHeight="1" x14ac:dyDescent="0.15">
      <c r="A7" s="8" t="s">
        <v>203</v>
      </c>
      <c r="B7" s="126">
        <f>SUM(D7,F7,H7,J7,L7,N7,P7,R7,T7)</f>
        <v>4</v>
      </c>
      <c r="C7" s="127">
        <f>+E7+G7+I7+K7+M7+S7+O7+Q7+U7</f>
        <v>5100</v>
      </c>
      <c r="D7" s="155">
        <v>1</v>
      </c>
      <c r="E7" s="156">
        <v>300</v>
      </c>
      <c r="F7" s="157">
        <v>0</v>
      </c>
      <c r="G7" s="157">
        <v>0</v>
      </c>
      <c r="H7" s="158"/>
      <c r="I7" s="157"/>
      <c r="J7" s="158">
        <v>1</v>
      </c>
      <c r="K7" s="158">
        <v>900</v>
      </c>
      <c r="L7" s="158"/>
      <c r="M7" s="157"/>
      <c r="N7" s="158"/>
      <c r="O7" s="157"/>
      <c r="P7" s="158">
        <v>0</v>
      </c>
      <c r="Q7" s="157">
        <v>0</v>
      </c>
      <c r="R7" s="158">
        <v>2</v>
      </c>
      <c r="S7" s="159">
        <v>3900</v>
      </c>
      <c r="T7" s="158">
        <v>0</v>
      </c>
      <c r="U7" s="156">
        <v>0</v>
      </c>
    </row>
    <row r="8" spans="1:21" ht="27" customHeight="1" thickBot="1" x14ac:dyDescent="0.2">
      <c r="A8" s="7" t="s">
        <v>204</v>
      </c>
      <c r="B8" s="129">
        <f>SUM(D8,F8,H8,J8,L8,N8,P8,R8,T8)</f>
        <v>0</v>
      </c>
      <c r="C8" s="130">
        <f>+E8+G8+I8+K8+M8+S8+O8+Q8+U8</f>
        <v>0</v>
      </c>
      <c r="D8" s="160">
        <v>0</v>
      </c>
      <c r="E8" s="161">
        <v>0</v>
      </c>
      <c r="F8" s="160">
        <v>0</v>
      </c>
      <c r="G8" s="160">
        <v>0</v>
      </c>
      <c r="H8" s="160"/>
      <c r="I8" s="160"/>
      <c r="J8" s="160">
        <v>0</v>
      </c>
      <c r="K8" s="160">
        <v>0</v>
      </c>
      <c r="L8" s="160"/>
      <c r="M8" s="160"/>
      <c r="N8" s="160"/>
      <c r="O8" s="160"/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1">
        <v>0</v>
      </c>
    </row>
    <row r="11" spans="1:21" x14ac:dyDescent="0.15">
      <c r="B11" s="19"/>
      <c r="C11" s="19"/>
    </row>
    <row r="12" spans="1:21" x14ac:dyDescent="0.15">
      <c r="B12" s="19"/>
      <c r="C12" s="19"/>
    </row>
    <row r="13" spans="1:21" x14ac:dyDescent="0.15">
      <c r="B13" s="19"/>
      <c r="C13" s="19"/>
    </row>
    <row r="14" spans="1:21" x14ac:dyDescent="0.15">
      <c r="B14" s="19"/>
      <c r="C14" s="19"/>
    </row>
    <row r="15" spans="1:21" x14ac:dyDescent="0.15">
      <c r="B15" s="19"/>
      <c r="C15" s="19"/>
    </row>
    <row r="16" spans="1:21" x14ac:dyDescent="0.15">
      <c r="B16" s="19"/>
      <c r="C16" s="19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総-水路通報件数P56</vt:lpstr>
      <vt:lpstr>1(1)水路通報実施P57-58</vt:lpstr>
      <vt:lpstr>1(2)海の安全情報P59-65</vt:lpstr>
      <vt:lpstr>2(1)海図等P66</vt:lpstr>
      <vt:lpstr>2(2)書誌P67 </vt:lpstr>
      <vt:lpstr>'1(1)水路通報実施P57-58'!Print_Area</vt:lpstr>
      <vt:lpstr>'1(2)海の安全情報P59-65'!Print_Area</vt:lpstr>
      <vt:lpstr>'2(1)海図等P66'!Print_Area</vt:lpstr>
      <vt:lpstr>'2(2)書誌P67 '!Print_Area</vt:lpstr>
      <vt:lpstr>'総-水路通報件数P56'!Print_Area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森下 智也</cp:lastModifiedBy>
  <cp:lastPrinted>2026-04-06T05:48:10Z</cp:lastPrinted>
  <dcterms:created xsi:type="dcterms:W3CDTF">2001-08-21T07:44:37Z</dcterms:created>
  <dcterms:modified xsi:type="dcterms:W3CDTF">2026-04-16T07:52:40Z</dcterms:modified>
</cp:coreProperties>
</file>