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（第74巻）\06_海保HP\"/>
    </mc:Choice>
  </mc:AlternateContent>
  <bookViews>
    <workbookView xWindow="2940" yWindow="1560" windowWidth="24480" windowHeight="13308" tabRatio="895"/>
  </bookViews>
  <sheets>
    <sheet name="総-水路通報件数P58" sheetId="19" r:id="rId1"/>
    <sheet name="1 水路通報実施P59-61" sheetId="18" r:id="rId2"/>
    <sheet name="1 水路通報実施P62-68" sheetId="37" r:id="rId3"/>
    <sheet name="1 水路通報実施P69-72 " sheetId="38" r:id="rId4"/>
    <sheet name="2(1)海図等P73" sheetId="28" r:id="rId5"/>
    <sheet name="2(2)書誌P74 " sheetId="30" r:id="rId6"/>
  </sheets>
  <definedNames>
    <definedName name="_xlnm._FilterDatabase" localSheetId="2" hidden="1">'1 水路通報実施P62-68'!$H$290:$X$302</definedName>
    <definedName name="_xlnm.Print_Area" localSheetId="1">'1 水路通報実施P59-61'!$A$1:$X$73</definedName>
    <definedName name="_xlnm.Print_Area" localSheetId="2">'1 水路通報実施P62-68'!$A$1:$X$218</definedName>
    <definedName name="_xlnm.Print_Area" localSheetId="3">'1 水路通報実施P69-72 '!$A$1:$X$111</definedName>
    <definedName name="_xlnm.Print_Area" localSheetId="4">'2(1)海図等P73'!$A$1:$Y$18</definedName>
    <definedName name="_xlnm.Print_Area" localSheetId="5">'2(2)書誌P74 '!$A$1:$X$14</definedName>
    <definedName name="_xlnm.Print_Area" localSheetId="0">'総-水路通報件数P58'!$A$1:$L$20</definedName>
  </definedNames>
  <calcPr calcId="162913"/>
</workbook>
</file>

<file path=xl/calcChain.xml><?xml version="1.0" encoding="utf-8"?>
<calcChain xmlns="http://schemas.openxmlformats.org/spreadsheetml/2006/main">
  <c r="I6" i="38" l="1"/>
  <c r="J6" i="38"/>
  <c r="K6" i="38"/>
  <c r="L6" i="38"/>
  <c r="M6" i="38"/>
  <c r="N6" i="38"/>
  <c r="O6" i="38"/>
  <c r="P6" i="38"/>
  <c r="Q6" i="38"/>
  <c r="R6" i="38"/>
  <c r="S6" i="38"/>
  <c r="T6" i="38"/>
  <c r="U6" i="38"/>
  <c r="V6" i="38"/>
  <c r="W6" i="38"/>
  <c r="X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60" i="38"/>
  <c r="H61" i="38"/>
  <c r="H62" i="38"/>
  <c r="H63" i="38"/>
  <c r="H64" i="38"/>
  <c r="H65" i="38"/>
  <c r="H66" i="38"/>
  <c r="H67" i="38"/>
  <c r="H68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8" i="38"/>
  <c r="H89" i="38"/>
  <c r="H90" i="38"/>
  <c r="H91" i="38"/>
  <c r="H92" i="38"/>
  <c r="H93" i="38"/>
  <c r="H94" i="38"/>
  <c r="H95" i="38"/>
  <c r="H96" i="38"/>
  <c r="H97" i="38"/>
  <c r="H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6" i="38" l="1"/>
  <c r="I7" i="37"/>
  <c r="J7" i="37"/>
  <c r="K7" i="37"/>
  <c r="L7" i="37"/>
  <c r="M7" i="37"/>
  <c r="N7" i="37"/>
  <c r="O7" i="37"/>
  <c r="P7" i="37"/>
  <c r="Q7" i="37"/>
  <c r="R7" i="37"/>
  <c r="S7" i="37"/>
  <c r="T7" i="37"/>
  <c r="U7" i="37"/>
  <c r="V7" i="37"/>
  <c r="W7" i="37"/>
  <c r="X7" i="37"/>
  <c r="I8" i="37"/>
  <c r="J8" i="37"/>
  <c r="K8" i="37"/>
  <c r="L8" i="37"/>
  <c r="M8" i="37"/>
  <c r="N8" i="37"/>
  <c r="O8" i="37"/>
  <c r="P8" i="37"/>
  <c r="Q8" i="37"/>
  <c r="R8" i="37"/>
  <c r="S8" i="37"/>
  <c r="T8" i="37"/>
  <c r="U8" i="37"/>
  <c r="V8" i="37"/>
  <c r="W8" i="37"/>
  <c r="X8" i="37"/>
  <c r="H9" i="37"/>
  <c r="H10" i="37"/>
  <c r="H11" i="37"/>
  <c r="H12" i="37"/>
  <c r="H13" i="37"/>
  <c r="H14" i="37"/>
  <c r="H15" i="37"/>
  <c r="H7" i="37" s="1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199" i="37"/>
  <c r="H200" i="37"/>
  <c r="H201" i="37"/>
  <c r="H202" i="37"/>
  <c r="H203" i="37"/>
  <c r="H204" i="37"/>
  <c r="H205" i="37"/>
  <c r="H206" i="37"/>
  <c r="H207" i="37"/>
  <c r="H208" i="37"/>
  <c r="H209" i="37"/>
  <c r="H215" i="37"/>
  <c r="H216" i="37"/>
  <c r="H217" i="37"/>
  <c r="H218" i="37"/>
  <c r="H8" i="37" l="1"/>
  <c r="P6" i="28"/>
  <c r="K6" i="28"/>
  <c r="J6" i="28"/>
  <c r="I6" i="28"/>
  <c r="H6" i="28"/>
  <c r="F6" i="28"/>
  <c r="B6" i="28"/>
  <c r="D6" i="28"/>
  <c r="E6" i="28"/>
  <c r="G6" i="28"/>
  <c r="L6" i="28"/>
  <c r="M6" i="28"/>
  <c r="N6" i="28"/>
  <c r="O6" i="28"/>
  <c r="Q6" i="28"/>
  <c r="R6" i="28"/>
  <c r="S6" i="28"/>
  <c r="T6" i="28"/>
  <c r="U6" i="28"/>
  <c r="V6" i="28"/>
  <c r="W6" i="28"/>
  <c r="X6" i="28"/>
  <c r="Y6" i="28"/>
  <c r="B7" i="28"/>
  <c r="C7" i="28"/>
  <c r="B8" i="28"/>
  <c r="C8" i="28"/>
  <c r="B9" i="28"/>
  <c r="C9" i="28"/>
  <c r="C6" i="28" l="1"/>
  <c r="H4" i="19" l="1"/>
  <c r="J15" i="28" l="1"/>
  <c r="F15" i="28"/>
  <c r="H15" i="28"/>
  <c r="D15" i="28"/>
  <c r="B15" i="28"/>
  <c r="J5" i="30" l="1"/>
  <c r="K5" i="30"/>
  <c r="P5" i="30"/>
  <c r="Q5" i="30"/>
  <c r="H11" i="18" l="1"/>
  <c r="H9" i="18"/>
  <c r="J31" i="18" l="1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1" i="18"/>
  <c r="I30" i="18"/>
  <c r="I60" i="18"/>
  <c r="H8" i="18"/>
  <c r="H26" i="18"/>
  <c r="H21" i="18"/>
  <c r="H20" i="18"/>
  <c r="H19" i="18"/>
  <c r="H18" i="18"/>
  <c r="H17" i="18"/>
  <c r="H16" i="18"/>
  <c r="H15" i="18"/>
  <c r="H14" i="18"/>
  <c r="H13" i="18"/>
  <c r="H12" i="18"/>
  <c r="J10" i="18"/>
  <c r="J7" i="18" s="1"/>
  <c r="X10" i="18"/>
  <c r="H30" i="18" l="1"/>
  <c r="C8" i="30" l="1"/>
  <c r="B8" i="30"/>
  <c r="C7" i="30"/>
  <c r="B7" i="30"/>
  <c r="C6" i="30"/>
  <c r="B6" i="30"/>
  <c r="U5" i="30"/>
  <c r="T5" i="30"/>
  <c r="S5" i="30"/>
  <c r="R5" i="30"/>
  <c r="O5" i="30"/>
  <c r="N5" i="30"/>
  <c r="M5" i="30"/>
  <c r="L5" i="30"/>
  <c r="I5" i="30"/>
  <c r="G5" i="30"/>
  <c r="F5" i="30"/>
  <c r="E5" i="30"/>
  <c r="D5" i="30"/>
  <c r="C5" i="30" l="1"/>
  <c r="B5" i="30"/>
  <c r="W10" i="18" l="1"/>
  <c r="K10" i="18"/>
  <c r="L10" i="18"/>
  <c r="M10" i="18"/>
  <c r="N10" i="18"/>
  <c r="O10" i="18"/>
  <c r="P10" i="18"/>
  <c r="Q10" i="18"/>
  <c r="R10" i="18"/>
  <c r="S10" i="18"/>
  <c r="T10" i="18"/>
  <c r="U10" i="18"/>
  <c r="V10" i="18"/>
  <c r="I10" i="18"/>
  <c r="I7" i="18" l="1"/>
  <c r="E5" i="19" s="1"/>
  <c r="H10" i="18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H62" i="18"/>
  <c r="H63" i="18"/>
  <c r="H64" i="18"/>
  <c r="H65" i="18"/>
  <c r="H66" i="18"/>
  <c r="H67" i="18"/>
  <c r="H68" i="18"/>
  <c r="H69" i="18"/>
  <c r="H70" i="18"/>
  <c r="H71" i="18"/>
  <c r="H72" i="18"/>
  <c r="H61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E8" i="19" s="1"/>
  <c r="K8" i="19" s="1"/>
  <c r="Z8" i="18" l="1"/>
  <c r="S7" i="18"/>
  <c r="E15" i="19" s="1"/>
  <c r="K15" i="19" s="1"/>
  <c r="R7" i="18"/>
  <c r="E14" i="19" s="1"/>
  <c r="K14" i="19" s="1"/>
  <c r="E6" i="19"/>
  <c r="K6" i="19" s="1"/>
  <c r="X7" i="18"/>
  <c r="E20" i="19" s="1"/>
  <c r="K20" i="19" s="1"/>
  <c r="P7" i="18"/>
  <c r="E12" i="19" s="1"/>
  <c r="K12" i="19" s="1"/>
  <c r="T7" i="18"/>
  <c r="E16" i="19" s="1"/>
  <c r="K16" i="19" s="1"/>
  <c r="Q7" i="18"/>
  <c r="E13" i="19" s="1"/>
  <c r="K13" i="19" s="1"/>
  <c r="K7" i="18"/>
  <c r="E7" i="19" s="1"/>
  <c r="K7" i="19" s="1"/>
  <c r="H31" i="18"/>
  <c r="H7" i="18" s="1"/>
  <c r="W7" i="18"/>
  <c r="E19" i="19" s="1"/>
  <c r="K19" i="19" s="1"/>
  <c r="O7" i="18"/>
  <c r="E11" i="19" s="1"/>
  <c r="K11" i="19" s="1"/>
  <c r="V7" i="18"/>
  <c r="E18" i="19" s="1"/>
  <c r="K18" i="19" s="1"/>
  <c r="N7" i="18"/>
  <c r="E10" i="19" s="1"/>
  <c r="K10" i="19" s="1"/>
  <c r="U7" i="18"/>
  <c r="E17" i="19" s="1"/>
  <c r="K17" i="19" s="1"/>
  <c r="M7" i="18"/>
  <c r="E9" i="19" s="1"/>
  <c r="K9" i="19" s="1"/>
  <c r="H60" i="18"/>
  <c r="E4" i="19" l="1"/>
  <c r="K4" i="19" s="1"/>
  <c r="K5" i="19"/>
</calcChain>
</file>

<file path=xl/sharedStrings.xml><?xml version="1.0" encoding="utf-8"?>
<sst xmlns="http://schemas.openxmlformats.org/spreadsheetml/2006/main" count="2582" uniqueCount="288">
  <si>
    <t>その他</t>
    <rPh sb="0" eb="3">
      <t>ソノタ</t>
    </rPh>
    <phoneticPr fontId="7"/>
  </si>
  <si>
    <t>出版</t>
    <rPh sb="0" eb="2">
      <t>シュッパン</t>
    </rPh>
    <phoneticPr fontId="7"/>
  </si>
  <si>
    <t>目標物</t>
    <rPh sb="0" eb="3">
      <t>モクヒョウブツ</t>
    </rPh>
    <phoneticPr fontId="7"/>
  </si>
  <si>
    <t>漁業</t>
    <rPh sb="0" eb="2">
      <t>ギョギョウ</t>
    </rPh>
    <phoneticPr fontId="7"/>
  </si>
  <si>
    <t>協力依頼</t>
    <rPh sb="0" eb="2">
      <t>キョウリョク</t>
    </rPh>
    <rPh sb="2" eb="4">
      <t>イライ</t>
    </rPh>
    <phoneticPr fontId="7"/>
  </si>
  <si>
    <t>禁止
制限又は</t>
    <rPh sb="0" eb="2">
      <t>キンシ</t>
    </rPh>
    <rPh sb="3" eb="5">
      <t>セイゲン</t>
    </rPh>
    <rPh sb="5" eb="6">
      <t>マタ</t>
    </rPh>
    <phoneticPr fontId="7"/>
  </si>
  <si>
    <t>えい航</t>
    <rPh sb="2" eb="3">
      <t>エイコウ</t>
    </rPh>
    <phoneticPr fontId="7"/>
  </si>
  <si>
    <t>海洋調査</t>
    <rPh sb="0" eb="2">
      <t>カイヨウ</t>
    </rPh>
    <rPh sb="2" eb="4">
      <t>チョウサ</t>
    </rPh>
    <phoneticPr fontId="7"/>
  </si>
  <si>
    <t>海洋施設</t>
    <rPh sb="0" eb="2">
      <t>カイヨウ</t>
    </rPh>
    <rPh sb="2" eb="4">
      <t>シセツ</t>
    </rPh>
    <phoneticPr fontId="7"/>
  </si>
  <si>
    <t>海底施設</t>
    <rPh sb="0" eb="2">
      <t>カイテイ</t>
    </rPh>
    <rPh sb="2" eb="4">
      <t>シセツ</t>
    </rPh>
    <phoneticPr fontId="7"/>
  </si>
  <si>
    <t>港湾施設</t>
    <rPh sb="0" eb="2">
      <t>コウワン</t>
    </rPh>
    <rPh sb="2" eb="4">
      <t>シセツ</t>
    </rPh>
    <phoneticPr fontId="7"/>
  </si>
  <si>
    <t>訓練・試験</t>
    <rPh sb="0" eb="2">
      <t>クンレン</t>
    </rPh>
    <rPh sb="3" eb="5">
      <t>シケン</t>
    </rPh>
    <phoneticPr fontId="7"/>
  </si>
  <si>
    <t>航路標識</t>
    <rPh sb="0" eb="2">
      <t>コウロ</t>
    </rPh>
    <rPh sb="2" eb="4">
      <t>ヒョウシキ</t>
    </rPh>
    <phoneticPr fontId="7"/>
  </si>
  <si>
    <t>漂流物等</t>
    <rPh sb="0" eb="3">
      <t>ヒョウリュウブツ</t>
    </rPh>
    <rPh sb="3" eb="4">
      <t>トウ</t>
    </rPh>
    <phoneticPr fontId="7"/>
  </si>
  <si>
    <t>自然現象</t>
    <rPh sb="0" eb="2">
      <t>シゼン</t>
    </rPh>
    <rPh sb="2" eb="4">
      <t>ゲンショウ</t>
    </rPh>
    <phoneticPr fontId="7"/>
  </si>
  <si>
    <t>水深</t>
    <rPh sb="0" eb="2">
      <t>スイシン</t>
    </rPh>
    <phoneticPr fontId="7"/>
  </si>
  <si>
    <t>合　　　　計</t>
    <rPh sb="0" eb="6">
      <t>ゴウケイ</t>
    </rPh>
    <phoneticPr fontId="7"/>
  </si>
  <si>
    <t>海洋情報部</t>
    <rPh sb="0" eb="2">
      <t>カイヨウ</t>
    </rPh>
    <rPh sb="2" eb="4">
      <t>ジョウホウ</t>
    </rPh>
    <rPh sb="4" eb="5">
      <t>ブ</t>
    </rPh>
    <phoneticPr fontId="7"/>
  </si>
  <si>
    <t>合　　　　　　　　計</t>
    <rPh sb="0" eb="10">
      <t>ゴウケイ</t>
    </rPh>
    <phoneticPr fontId="7"/>
  </si>
  <si>
    <t>件</t>
    <rPh sb="0" eb="1">
      <t>ケン</t>
    </rPh>
    <phoneticPr fontId="7"/>
  </si>
  <si>
    <t>　　(2) 水路通報等資料出所別調査件数　　　</t>
    <rPh sb="6" eb="8">
      <t>スイロ</t>
    </rPh>
    <rPh sb="8" eb="10">
      <t>ツウホウ</t>
    </rPh>
    <rPh sb="10" eb="11">
      <t>トウ</t>
    </rPh>
    <rPh sb="11" eb="13">
      <t>シリョウ</t>
    </rPh>
    <rPh sb="13" eb="15">
      <t>シュッショ</t>
    </rPh>
    <rPh sb="15" eb="16">
      <t>ベツ</t>
    </rPh>
    <rPh sb="16" eb="18">
      <t>チョウサ</t>
    </rPh>
    <rPh sb="18" eb="20">
      <t>ケンスウ</t>
    </rPh>
    <phoneticPr fontId="7"/>
  </si>
  <si>
    <t>(英　 語)</t>
    <rPh sb="1" eb="2">
      <t>エイ</t>
    </rPh>
    <rPh sb="4" eb="5">
      <t>ゴ</t>
    </rPh>
    <phoneticPr fontId="7"/>
  </si>
  <si>
    <t>(日本語)</t>
    <rPh sb="1" eb="4">
      <t>ニホンゴ</t>
    </rPh>
    <phoneticPr fontId="7"/>
  </si>
  <si>
    <t>(英 　語)</t>
    <rPh sb="1" eb="2">
      <t>エイ</t>
    </rPh>
    <rPh sb="4" eb="5">
      <t>ゴ</t>
    </rPh>
    <phoneticPr fontId="7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</si>
  <si>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7"/>
  </si>
  <si>
    <t>(英 　語) 計</t>
    <rPh sb="1" eb="2">
      <t>エイコ</t>
    </rPh>
    <rPh sb="4" eb="5">
      <t>ニホンゴ</t>
    </rPh>
    <rPh sb="7" eb="8">
      <t>ケイ</t>
    </rPh>
    <phoneticPr fontId="7"/>
  </si>
  <si>
    <t>(日本語) 計</t>
    <rPh sb="1" eb="4">
      <t>ニホンゴ</t>
    </rPh>
    <rPh sb="6" eb="7">
      <t>ケイ</t>
    </rPh>
    <phoneticPr fontId="7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</si>
  <si>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7"/>
  </si>
  <si>
    <t>ＮＡＶＴＥＸ航行警報</t>
    <rPh sb="6" eb="8">
      <t>コウコウ</t>
    </rPh>
    <rPh sb="8" eb="10">
      <t>ケイホウ</t>
    </rPh>
    <phoneticPr fontId="7"/>
  </si>
  <si>
    <t>日本航行警報</t>
    <rPh sb="0" eb="2">
      <t>ニホン</t>
    </rPh>
    <rPh sb="2" eb="4">
      <t>コウコウ</t>
    </rPh>
    <rPh sb="4" eb="6">
      <t>ケイホウ</t>
    </rPh>
    <phoneticPr fontId="7"/>
  </si>
  <si>
    <t>（日本語）</t>
    <rPh sb="1" eb="4">
      <t>ニホンゴ</t>
    </rPh>
    <phoneticPr fontId="7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</si>
  <si>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7"/>
  </si>
  <si>
    <t>計</t>
    <rPh sb="0" eb="1">
      <t>ケイ</t>
    </rPh>
    <phoneticPr fontId="7"/>
  </si>
  <si>
    <t>管区水路通報</t>
    <rPh sb="0" eb="2">
      <t>カンク</t>
    </rPh>
    <rPh sb="2" eb="4">
      <t>スイロ</t>
    </rPh>
    <rPh sb="4" eb="6">
      <t>ツウホウ</t>
    </rPh>
    <phoneticPr fontId="7"/>
  </si>
  <si>
    <t>（英　　語）</t>
    <rPh sb="1" eb="2">
      <t>エイ</t>
    </rPh>
    <rPh sb="4" eb="5">
      <t>ゴ</t>
    </rPh>
    <phoneticPr fontId="7"/>
  </si>
  <si>
    <t>水路通報</t>
    <rPh sb="0" eb="2">
      <t>スイロ</t>
    </rPh>
    <rPh sb="2" eb="4">
      <t>ツウホウ</t>
    </rPh>
    <phoneticPr fontId="7"/>
  </si>
  <si>
    <t>合　　　　　　計</t>
    <rPh sb="0" eb="1">
      <t>ゴウ</t>
    </rPh>
    <rPh sb="7" eb="8">
      <t>ケイ</t>
    </rPh>
    <phoneticPr fontId="7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</si>
  <si>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7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</si>
  <si>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7"/>
  </si>
  <si>
    <t>制限又は禁止</t>
    <rPh sb="0" eb="2">
      <t>セイゲン</t>
    </rPh>
    <rPh sb="2" eb="3">
      <t>マタ</t>
    </rPh>
    <rPh sb="4" eb="6">
      <t>キンシ</t>
    </rPh>
    <phoneticPr fontId="7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</si>
  <si>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7"/>
  </si>
  <si>
    <t>対前年比</t>
    <rPh sb="0" eb="1">
      <t>タイ</t>
    </rPh>
    <rPh sb="1" eb="4">
      <t>ゼンネンヒ</t>
    </rPh>
    <phoneticPr fontId="7"/>
  </si>
  <si>
    <t>前年分</t>
    <rPh sb="0" eb="3">
      <t>ゼンネンブン</t>
    </rPh>
    <phoneticPr fontId="7"/>
  </si>
  <si>
    <t>本年分</t>
    <rPh sb="0" eb="2">
      <t>ホンネン</t>
    </rPh>
    <rPh sb="2" eb="3">
      <t>ブン</t>
    </rPh>
    <phoneticPr fontId="7"/>
  </si>
  <si>
    <t>区分</t>
    <rPh sb="0" eb="2">
      <t>クブン</t>
    </rPh>
    <phoneticPr fontId="7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</si>
  <si>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7"/>
  </si>
  <si>
    <t>枚</t>
  </si>
  <si>
    <t>版</t>
    <rPh sb="0" eb="1">
      <t>ハン</t>
    </rPh>
    <phoneticPr fontId="7"/>
  </si>
  <si>
    <t>漁業用海図</t>
    <rPh sb="0" eb="3">
      <t>ギョギョウヨウ</t>
    </rPh>
    <rPh sb="3" eb="4">
      <t>ウミ</t>
    </rPh>
    <phoneticPr fontId="7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</si>
  <si>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</si>
  <si>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7"/>
  </si>
  <si>
    <t>冊</t>
  </si>
  <si>
    <t>件</t>
  </si>
  <si>
    <t>その他</t>
    <rPh sb="2" eb="3">
      <t>タ</t>
    </rPh>
    <phoneticPr fontId="7"/>
  </si>
  <si>
    <t>水路図誌目録</t>
    <rPh sb="0" eb="2">
      <t>スイロ</t>
    </rPh>
    <rPh sb="2" eb="4">
      <t>ズシ</t>
    </rPh>
    <rPh sb="4" eb="6">
      <t>モクロク</t>
    </rPh>
    <phoneticPr fontId="7"/>
  </si>
  <si>
    <t>天測計算表</t>
    <rPh sb="0" eb="2">
      <t>テンソク</t>
    </rPh>
    <rPh sb="2" eb="4">
      <t>ケイサン</t>
    </rPh>
    <rPh sb="4" eb="5">
      <t>ヒョウ</t>
    </rPh>
    <phoneticPr fontId="7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</si>
  <si>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7"/>
  </si>
  <si>
    <t>件</t>
    <rPh sb="0" eb="1">
      <t>ケン</t>
    </rPh>
    <phoneticPr fontId="9"/>
  </si>
  <si>
    <t>ＮＡＶＡＲＥＡ XI 航行警報</t>
    <rPh sb="11" eb="13">
      <t>コウコウ</t>
    </rPh>
    <rPh sb="13" eb="15">
      <t>ケイホウ</t>
    </rPh>
    <phoneticPr fontId="7"/>
  </si>
  <si>
    <t>(3) 航行援助情報提供業務実施件数</t>
    <rPh sb="4" eb="6">
      <t>コウコウ</t>
    </rPh>
    <rPh sb="6" eb="8">
      <t>エンジョ</t>
    </rPh>
    <rPh sb="8" eb="10">
      <t>ジョウホウ</t>
    </rPh>
    <rPh sb="10" eb="12">
      <t>テイキョウ</t>
    </rPh>
    <rPh sb="12" eb="14">
      <t>ギョウム</t>
    </rPh>
    <rPh sb="14" eb="16">
      <t>ジッシ</t>
    </rPh>
    <rPh sb="16" eb="18">
      <t>ケンスウ</t>
    </rPh>
    <phoneticPr fontId="7"/>
  </si>
  <si>
    <t>航行援助情報提供実施件数</t>
    <rPh sb="0" eb="2">
      <t>コウコウ</t>
    </rPh>
    <rPh sb="2" eb="4">
      <t>エンジョ</t>
    </rPh>
    <rPh sb="4" eb="6">
      <t>ジョウホウ</t>
    </rPh>
    <rPh sb="6" eb="8">
      <t>テイキョウ</t>
    </rPh>
    <rPh sb="8" eb="10">
      <t>ジッシ</t>
    </rPh>
    <rPh sb="10" eb="12">
      <t>ケンスウ</t>
    </rPh>
    <phoneticPr fontId="7"/>
  </si>
  <si>
    <t>(日本語)計</t>
    <rPh sb="1" eb="4">
      <t>ニホンゴ</t>
    </rPh>
    <rPh sb="5" eb="6">
      <t>ケイ</t>
    </rPh>
    <phoneticPr fontId="7"/>
  </si>
  <si>
    <t>(英　語)計</t>
    <rPh sb="1" eb="4">
      <t>エイゴ</t>
    </rPh>
    <rPh sb="5" eb="6">
      <t>ケイ</t>
    </rPh>
    <phoneticPr fontId="7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</si>
  <si>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7"/>
  </si>
  <si>
    <t>(英　語)</t>
    <rPh sb="1" eb="4">
      <t>エイゴ</t>
    </rPh>
    <phoneticPr fontId="7"/>
  </si>
  <si>
    <t>(英語)</t>
    <rPh sb="1" eb="3">
      <t>エイゴ</t>
    </rPh>
    <phoneticPr fontId="7"/>
  </si>
  <si>
    <t>(4) 航行援助情報資料出所別調査件数</t>
    <rPh sb="4" eb="6">
      <t>コウコウ</t>
    </rPh>
    <rPh sb="6" eb="8">
      <t>エンジョ</t>
    </rPh>
    <rPh sb="8" eb="10">
      <t>ジョウホウ</t>
    </rPh>
    <rPh sb="10" eb="12">
      <t>シリョウ</t>
    </rPh>
    <rPh sb="12" eb="14">
      <t>シュッショ</t>
    </rPh>
    <rPh sb="14" eb="15">
      <t>ベツ</t>
    </rPh>
    <rPh sb="15" eb="17">
      <t>チョウサ</t>
    </rPh>
    <rPh sb="17" eb="19">
      <t>ケンスウ</t>
    </rPh>
    <phoneticPr fontId="7"/>
  </si>
  <si>
    <t>　　　　　　　　　　　　　　　　　　　事　項　別
　　情報資料出所別</t>
    <rPh sb="19" eb="20">
      <t>コト</t>
    </rPh>
    <rPh sb="21" eb="22">
      <t>コウ</t>
    </rPh>
    <rPh sb="23" eb="24">
      <t>ベツ</t>
    </rPh>
    <rPh sb="29" eb="31">
      <t>ジョウホウ</t>
    </rPh>
    <rPh sb="31" eb="33">
      <t>シリョウ</t>
    </rPh>
    <rPh sb="33" eb="34">
      <t>デ</t>
    </rPh>
    <rPh sb="34" eb="35">
      <t>ショ</t>
    </rPh>
    <rPh sb="35" eb="36">
      <t>ベツ</t>
    </rPh>
    <phoneticPr fontId="7"/>
  </si>
  <si>
    <t>沿岸航海</t>
    <phoneticPr fontId="7"/>
  </si>
  <si>
    <t>セル</t>
    <phoneticPr fontId="7"/>
  </si>
  <si>
    <t>二　　　　　〃　　　　</t>
    <rPh sb="0" eb="1">
      <t>ニ</t>
    </rPh>
    <phoneticPr fontId="7"/>
  </si>
  <si>
    <t>三　　　　　〃　　　　</t>
    <rPh sb="0" eb="1">
      <t>３</t>
    </rPh>
    <phoneticPr fontId="7"/>
  </si>
  <si>
    <t>四　　　　　〃　　　　</t>
    <rPh sb="0" eb="1">
      <t>４</t>
    </rPh>
    <phoneticPr fontId="7"/>
  </si>
  <si>
    <t>五　　　　　〃　　　　</t>
    <rPh sb="0" eb="1">
      <t>５</t>
    </rPh>
    <phoneticPr fontId="7"/>
  </si>
  <si>
    <t>六　　　　　〃　　　　</t>
    <rPh sb="0" eb="1">
      <t>６</t>
    </rPh>
    <phoneticPr fontId="7"/>
  </si>
  <si>
    <t>七　　　　　〃　　　　</t>
    <rPh sb="0" eb="1">
      <t>７</t>
    </rPh>
    <phoneticPr fontId="7"/>
  </si>
  <si>
    <t>八　　　　　〃　　　　</t>
    <rPh sb="0" eb="1">
      <t>８</t>
    </rPh>
    <phoneticPr fontId="7"/>
  </si>
  <si>
    <t>九　　　　　〃　　　　</t>
    <rPh sb="0" eb="1">
      <t>９</t>
    </rPh>
    <phoneticPr fontId="7"/>
  </si>
  <si>
    <t>十　　　　　〃　　　　</t>
    <rPh sb="0" eb="1">
      <t>１０</t>
    </rPh>
    <phoneticPr fontId="7"/>
  </si>
  <si>
    <t>十一　　　〃</t>
    <rPh sb="0" eb="2">
      <t>11</t>
    </rPh>
    <phoneticPr fontId="7"/>
  </si>
  <si>
    <t>〃</t>
    <phoneticPr fontId="7"/>
  </si>
  <si>
    <t>〃</t>
    <phoneticPr fontId="7"/>
  </si>
  <si>
    <t xml:space="preserve">                   〃</t>
    <phoneticPr fontId="7"/>
  </si>
  <si>
    <t>二　　　　 　　〃</t>
    <rPh sb="0" eb="1">
      <t>ニ</t>
    </rPh>
    <phoneticPr fontId="7"/>
  </si>
  <si>
    <t>　 　　　　 　　〃</t>
    <phoneticPr fontId="7"/>
  </si>
  <si>
    <t>　 　　　　 　　〃</t>
    <phoneticPr fontId="7"/>
  </si>
  <si>
    <t>三　　　　 　　〃</t>
    <rPh sb="0" eb="1">
      <t>３</t>
    </rPh>
    <phoneticPr fontId="7"/>
  </si>
  <si>
    <t>四　　　　 　　〃</t>
    <rPh sb="0" eb="1">
      <t>４</t>
    </rPh>
    <phoneticPr fontId="7"/>
  </si>
  <si>
    <t>五　　　　 　　〃</t>
    <rPh sb="0" eb="1">
      <t>５</t>
    </rPh>
    <phoneticPr fontId="7"/>
  </si>
  <si>
    <t>六　　　　 　　〃</t>
    <rPh sb="0" eb="1">
      <t>６</t>
    </rPh>
    <phoneticPr fontId="7"/>
  </si>
  <si>
    <t>七　　　　 　　〃</t>
    <rPh sb="0" eb="1">
      <t>７</t>
    </rPh>
    <phoneticPr fontId="7"/>
  </si>
  <si>
    <t>八　　　　 　　〃</t>
    <rPh sb="0" eb="1">
      <t>８</t>
    </rPh>
    <phoneticPr fontId="7"/>
  </si>
  <si>
    <t>九　　　　 　　〃</t>
    <rPh sb="0" eb="1">
      <t>９</t>
    </rPh>
    <phoneticPr fontId="7"/>
  </si>
  <si>
    <t>十　　　　 　　〃</t>
    <rPh sb="0" eb="1">
      <t>１０</t>
    </rPh>
    <phoneticPr fontId="7"/>
  </si>
  <si>
    <t>十一　　 　 　〃</t>
    <rPh sb="0" eb="2">
      <t>１１</t>
    </rPh>
    <phoneticPr fontId="7"/>
  </si>
  <si>
    <t>第　　一</t>
    <rPh sb="0" eb="1">
      <t>ダイ</t>
    </rPh>
    <rPh sb="3" eb="4">
      <t>イチ</t>
    </rPh>
    <phoneticPr fontId="7"/>
  </si>
  <si>
    <t>管区海上保安本部</t>
    <rPh sb="0" eb="2">
      <t>カンク</t>
    </rPh>
    <rPh sb="2" eb="4">
      <t>カイジョウ</t>
    </rPh>
    <rPh sb="4" eb="6">
      <t>ホアン</t>
    </rPh>
    <rPh sb="6" eb="8">
      <t>ホンブ</t>
    </rPh>
    <phoneticPr fontId="7"/>
  </si>
  <si>
    <t>第　　二</t>
    <rPh sb="0" eb="1">
      <t>ダイ</t>
    </rPh>
    <rPh sb="3" eb="4">
      <t>２</t>
    </rPh>
    <phoneticPr fontId="7"/>
  </si>
  <si>
    <t>第　　三</t>
    <rPh sb="0" eb="1">
      <t>ダイ</t>
    </rPh>
    <rPh sb="3" eb="4">
      <t>３</t>
    </rPh>
    <phoneticPr fontId="7"/>
  </si>
  <si>
    <t>第　　四</t>
    <rPh sb="0" eb="1">
      <t>ダイ</t>
    </rPh>
    <rPh sb="3" eb="4">
      <t>ヨン</t>
    </rPh>
    <phoneticPr fontId="7"/>
  </si>
  <si>
    <t>第　　五</t>
    <rPh sb="0" eb="1">
      <t>ダイ</t>
    </rPh>
    <rPh sb="3" eb="4">
      <t>ゴ</t>
    </rPh>
    <phoneticPr fontId="7"/>
  </si>
  <si>
    <t>第　　六</t>
    <rPh sb="0" eb="1">
      <t>ダイ</t>
    </rPh>
    <rPh sb="3" eb="4">
      <t>ロク</t>
    </rPh>
    <phoneticPr fontId="7"/>
  </si>
  <si>
    <t>第　　七</t>
    <rPh sb="0" eb="1">
      <t>ダイ</t>
    </rPh>
    <rPh sb="3" eb="4">
      <t>ナナ</t>
    </rPh>
    <phoneticPr fontId="7"/>
  </si>
  <si>
    <t>第　　八</t>
    <rPh sb="0" eb="1">
      <t>ダイ</t>
    </rPh>
    <rPh sb="3" eb="4">
      <t>ハチ</t>
    </rPh>
    <phoneticPr fontId="7"/>
  </si>
  <si>
    <t>第　　九</t>
    <rPh sb="0" eb="1">
      <t>ダイ</t>
    </rPh>
    <rPh sb="3" eb="4">
      <t>キュウ</t>
    </rPh>
    <phoneticPr fontId="7"/>
  </si>
  <si>
    <t>第　　十</t>
    <rPh sb="0" eb="1">
      <t>ダイ</t>
    </rPh>
    <rPh sb="3" eb="4">
      <t>ジュウ</t>
    </rPh>
    <phoneticPr fontId="7"/>
  </si>
  <si>
    <t>第　十　一</t>
    <rPh sb="0" eb="1">
      <t>ダイ</t>
    </rPh>
    <rPh sb="2" eb="3">
      <t>ジュウ</t>
    </rPh>
    <rPh sb="4" eb="5">
      <t>イチ</t>
    </rPh>
    <phoneticPr fontId="7"/>
  </si>
  <si>
    <t>第一管区</t>
    <rPh sb="0" eb="1">
      <t>ダイ</t>
    </rPh>
    <rPh sb="1" eb="2">
      <t>イチ</t>
    </rPh>
    <rPh sb="2" eb="4">
      <t>カンク</t>
    </rPh>
    <phoneticPr fontId="7"/>
  </si>
  <si>
    <t>海上保安本部</t>
    <rPh sb="0" eb="2">
      <t>カイジョウ</t>
    </rPh>
    <rPh sb="2" eb="4">
      <t>ホアン</t>
    </rPh>
    <rPh sb="4" eb="6">
      <t>ホンブ</t>
    </rPh>
    <phoneticPr fontId="7"/>
  </si>
  <si>
    <t>第二管区</t>
    <rPh sb="0" eb="1">
      <t>ダイ</t>
    </rPh>
    <rPh sb="1" eb="2">
      <t>２</t>
    </rPh>
    <rPh sb="2" eb="4">
      <t>カンク</t>
    </rPh>
    <phoneticPr fontId="7"/>
  </si>
  <si>
    <t>第三管区</t>
    <rPh sb="0" eb="1">
      <t>ダイ</t>
    </rPh>
    <rPh sb="1" eb="2">
      <t>３</t>
    </rPh>
    <rPh sb="2" eb="4">
      <t>カンク</t>
    </rPh>
    <phoneticPr fontId="7"/>
  </si>
  <si>
    <t>第四管区</t>
    <rPh sb="0" eb="1">
      <t>ダイ</t>
    </rPh>
    <rPh sb="1" eb="2">
      <t>４</t>
    </rPh>
    <rPh sb="2" eb="4">
      <t>カンク</t>
    </rPh>
    <phoneticPr fontId="7"/>
  </si>
  <si>
    <t>第五管区</t>
    <rPh sb="0" eb="1">
      <t>ダイ</t>
    </rPh>
    <rPh sb="1" eb="2">
      <t>５</t>
    </rPh>
    <rPh sb="2" eb="4">
      <t>カンク</t>
    </rPh>
    <phoneticPr fontId="7"/>
  </si>
  <si>
    <t>第六管区</t>
    <rPh sb="0" eb="1">
      <t>ダイ</t>
    </rPh>
    <rPh sb="1" eb="2">
      <t>６</t>
    </rPh>
    <rPh sb="2" eb="4">
      <t>カンク</t>
    </rPh>
    <phoneticPr fontId="7"/>
  </si>
  <si>
    <t>第七管区</t>
    <rPh sb="0" eb="1">
      <t>ダイ</t>
    </rPh>
    <rPh sb="1" eb="2">
      <t>７</t>
    </rPh>
    <rPh sb="2" eb="4">
      <t>カンク</t>
    </rPh>
    <phoneticPr fontId="7"/>
  </si>
  <si>
    <t>第八管区</t>
    <rPh sb="0" eb="1">
      <t>ダイ</t>
    </rPh>
    <rPh sb="1" eb="2">
      <t>８</t>
    </rPh>
    <rPh sb="2" eb="4">
      <t>カンク</t>
    </rPh>
    <phoneticPr fontId="7"/>
  </si>
  <si>
    <t>第九管区</t>
    <rPh sb="0" eb="1">
      <t>ダイ</t>
    </rPh>
    <rPh sb="1" eb="2">
      <t>９</t>
    </rPh>
    <rPh sb="2" eb="4">
      <t>カンク</t>
    </rPh>
    <phoneticPr fontId="7"/>
  </si>
  <si>
    <t>第十管区</t>
    <rPh sb="0" eb="1">
      <t>ダイ</t>
    </rPh>
    <rPh sb="1" eb="2">
      <t>ジュウ</t>
    </rPh>
    <rPh sb="2" eb="4">
      <t>カンク</t>
    </rPh>
    <phoneticPr fontId="7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</si>
  <si>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7"/>
  </si>
  <si>
    <t>函館</t>
    <rPh sb="0" eb="2">
      <t>ハコダテ</t>
    </rPh>
    <phoneticPr fontId="7"/>
  </si>
  <si>
    <t>海上保安部</t>
    <rPh sb="0" eb="2">
      <t>カイジョウ</t>
    </rPh>
    <rPh sb="2" eb="5">
      <t>ホアンブ</t>
    </rPh>
    <phoneticPr fontId="7"/>
  </si>
  <si>
    <t>小樽</t>
    <rPh sb="0" eb="2">
      <t>オタル</t>
    </rPh>
    <phoneticPr fontId="7"/>
  </si>
  <si>
    <t>室蘭</t>
    <rPh sb="0" eb="2">
      <t>ムロラン</t>
    </rPh>
    <phoneticPr fontId="7"/>
  </si>
  <si>
    <t>釧路</t>
    <rPh sb="0" eb="2">
      <t>クシロ</t>
    </rPh>
    <phoneticPr fontId="7"/>
  </si>
  <si>
    <t>留萌</t>
    <rPh sb="0" eb="2">
      <t>ルモイ</t>
    </rPh>
    <phoneticPr fontId="7"/>
  </si>
  <si>
    <t>稚内</t>
    <rPh sb="0" eb="2">
      <t>ワッカナイ</t>
    </rPh>
    <phoneticPr fontId="7"/>
  </si>
  <si>
    <t>紋別</t>
    <rPh sb="0" eb="2">
      <t>モンベツ</t>
    </rPh>
    <phoneticPr fontId="7"/>
  </si>
  <si>
    <t>根室</t>
    <rPh sb="0" eb="2">
      <t>ネムロ</t>
    </rPh>
    <phoneticPr fontId="7"/>
  </si>
  <si>
    <t>青森</t>
    <rPh sb="0" eb="2">
      <t>アオモリ</t>
    </rPh>
    <phoneticPr fontId="7"/>
  </si>
  <si>
    <t>八戸</t>
    <rPh sb="0" eb="2">
      <t>ハチノヘ</t>
    </rPh>
    <phoneticPr fontId="7"/>
  </si>
  <si>
    <t>釜石</t>
    <rPh sb="0" eb="2">
      <t>カマイシ</t>
    </rPh>
    <phoneticPr fontId="7"/>
  </si>
  <si>
    <t>宮城</t>
    <rPh sb="0" eb="2">
      <t>ミヤギ</t>
    </rPh>
    <phoneticPr fontId="7"/>
  </si>
  <si>
    <t>秋田</t>
    <rPh sb="0" eb="2">
      <t>アキタ</t>
    </rPh>
    <phoneticPr fontId="7"/>
  </si>
  <si>
    <t>酒田</t>
    <rPh sb="0" eb="2">
      <t>サカタ</t>
    </rPh>
    <phoneticPr fontId="7"/>
  </si>
  <si>
    <t>福島</t>
    <rPh sb="0" eb="2">
      <t>フクシマ</t>
    </rPh>
    <phoneticPr fontId="7"/>
  </si>
  <si>
    <t>茨城</t>
    <rPh sb="0" eb="2">
      <t>イバラキ</t>
    </rPh>
    <phoneticPr fontId="7"/>
  </si>
  <si>
    <t>千葉</t>
    <rPh sb="0" eb="2">
      <t>チバ</t>
    </rPh>
    <phoneticPr fontId="7"/>
  </si>
  <si>
    <t>銚子</t>
    <rPh sb="0" eb="2">
      <t>チョウシ</t>
    </rPh>
    <phoneticPr fontId="7"/>
  </si>
  <si>
    <t>東京</t>
    <rPh sb="0" eb="2">
      <t>トウキョウ</t>
    </rPh>
    <phoneticPr fontId="7"/>
  </si>
  <si>
    <t>横浜</t>
    <rPh sb="0" eb="2">
      <t>ヨコハマ</t>
    </rPh>
    <phoneticPr fontId="7"/>
  </si>
  <si>
    <t>横須賀</t>
    <rPh sb="0" eb="3">
      <t>ヨコスカ</t>
    </rPh>
    <phoneticPr fontId="7"/>
  </si>
  <si>
    <t>清水</t>
    <rPh sb="0" eb="2">
      <t>シミズ</t>
    </rPh>
    <phoneticPr fontId="7"/>
  </si>
  <si>
    <t>下田</t>
    <rPh sb="0" eb="2">
      <t>シモダ</t>
    </rPh>
    <phoneticPr fontId="7"/>
  </si>
  <si>
    <t>名古屋</t>
    <rPh sb="0" eb="3">
      <t>ナゴヤ</t>
    </rPh>
    <phoneticPr fontId="7"/>
  </si>
  <si>
    <t>四日市</t>
    <rPh sb="0" eb="3">
      <t>ヨッカイチ</t>
    </rPh>
    <phoneticPr fontId="7"/>
  </si>
  <si>
    <t>尾鷲</t>
    <rPh sb="0" eb="2">
      <t>オワセ</t>
    </rPh>
    <phoneticPr fontId="7"/>
  </si>
  <si>
    <t>鳥羽</t>
    <rPh sb="0" eb="2">
      <t>トバ</t>
    </rPh>
    <phoneticPr fontId="7"/>
  </si>
  <si>
    <t>大阪</t>
    <rPh sb="0" eb="2">
      <t>オオサカ</t>
    </rPh>
    <phoneticPr fontId="7"/>
  </si>
  <si>
    <t>海上保安監部</t>
    <rPh sb="0" eb="2">
      <t>カイジョウ</t>
    </rPh>
    <rPh sb="2" eb="4">
      <t>ホアン</t>
    </rPh>
    <rPh sb="4" eb="6">
      <t>カンブ</t>
    </rPh>
    <phoneticPr fontId="7"/>
  </si>
  <si>
    <t>神戸</t>
    <rPh sb="0" eb="2">
      <t>コウベ</t>
    </rPh>
    <phoneticPr fontId="7"/>
  </si>
  <si>
    <t>姫路</t>
    <rPh sb="0" eb="2">
      <t>ヒメジ</t>
    </rPh>
    <phoneticPr fontId="7"/>
  </si>
  <si>
    <t>和歌山</t>
    <rPh sb="0" eb="3">
      <t>ワカヤマ</t>
    </rPh>
    <phoneticPr fontId="7"/>
  </si>
  <si>
    <t>田辺</t>
    <rPh sb="0" eb="2">
      <t>タナベ</t>
    </rPh>
    <phoneticPr fontId="7"/>
  </si>
  <si>
    <t>徳島</t>
    <rPh sb="0" eb="2">
      <t>トクシマ</t>
    </rPh>
    <phoneticPr fontId="7"/>
  </si>
  <si>
    <t>高知</t>
    <rPh sb="0" eb="2">
      <t>コウチ</t>
    </rPh>
    <phoneticPr fontId="7"/>
  </si>
  <si>
    <t>水島</t>
    <rPh sb="0" eb="2">
      <t>ミズシマ</t>
    </rPh>
    <phoneticPr fontId="7"/>
  </si>
  <si>
    <t>玉野</t>
    <rPh sb="0" eb="2">
      <t>タマノ</t>
    </rPh>
    <phoneticPr fontId="7"/>
  </si>
  <si>
    <t>広島</t>
    <rPh sb="0" eb="2">
      <t>ヒロシマ</t>
    </rPh>
    <phoneticPr fontId="7"/>
  </si>
  <si>
    <t>呉</t>
    <rPh sb="0" eb="1">
      <t>クレ</t>
    </rPh>
    <phoneticPr fontId="7"/>
  </si>
  <si>
    <t>尾道</t>
    <rPh sb="0" eb="2">
      <t>オノミチ</t>
    </rPh>
    <phoneticPr fontId="7"/>
  </si>
  <si>
    <t>徳山</t>
    <rPh sb="0" eb="2">
      <t>トクヤマ</t>
    </rPh>
    <phoneticPr fontId="7"/>
  </si>
  <si>
    <t>高松</t>
    <rPh sb="0" eb="2">
      <t>タカマツ</t>
    </rPh>
    <phoneticPr fontId="7"/>
  </si>
  <si>
    <t>松山</t>
    <rPh sb="0" eb="2">
      <t>マツヤマ</t>
    </rPh>
    <phoneticPr fontId="7"/>
  </si>
  <si>
    <t>今治</t>
    <rPh sb="0" eb="2">
      <t>イマバリ</t>
    </rPh>
    <phoneticPr fontId="7"/>
  </si>
  <si>
    <t>宇和島</t>
    <rPh sb="0" eb="3">
      <t>ウワジマ</t>
    </rPh>
    <phoneticPr fontId="7"/>
  </si>
  <si>
    <t>仙崎</t>
    <rPh sb="0" eb="2">
      <t>センザキ</t>
    </rPh>
    <phoneticPr fontId="7"/>
  </si>
  <si>
    <t>門司</t>
    <rPh sb="0" eb="2">
      <t>モジ</t>
    </rPh>
    <phoneticPr fontId="7"/>
  </si>
  <si>
    <t>若松</t>
    <rPh sb="0" eb="2">
      <t>ワカマツ</t>
    </rPh>
    <phoneticPr fontId="7"/>
  </si>
  <si>
    <t>福岡</t>
    <rPh sb="0" eb="2">
      <t>フクオカ</t>
    </rPh>
    <phoneticPr fontId="7"/>
  </si>
  <si>
    <t>三池</t>
    <rPh sb="0" eb="2">
      <t>ミイケ</t>
    </rPh>
    <phoneticPr fontId="7"/>
  </si>
  <si>
    <t>唐津</t>
    <rPh sb="0" eb="2">
      <t>カラツ</t>
    </rPh>
    <phoneticPr fontId="7"/>
  </si>
  <si>
    <t>長崎</t>
    <rPh sb="0" eb="2">
      <t>ナガサキ</t>
    </rPh>
    <phoneticPr fontId="7"/>
  </si>
  <si>
    <t>佐世保</t>
    <rPh sb="0" eb="3">
      <t>サセボ</t>
    </rPh>
    <phoneticPr fontId="7"/>
  </si>
  <si>
    <t>対馬</t>
    <rPh sb="0" eb="2">
      <t>ツシマ</t>
    </rPh>
    <phoneticPr fontId="7"/>
  </si>
  <si>
    <t>大分</t>
    <rPh sb="0" eb="2">
      <t>オオイタ</t>
    </rPh>
    <phoneticPr fontId="7"/>
  </si>
  <si>
    <t>敦賀</t>
    <rPh sb="0" eb="2">
      <t>ツルガ</t>
    </rPh>
    <phoneticPr fontId="7"/>
  </si>
  <si>
    <t>舞鶴</t>
    <rPh sb="0" eb="2">
      <t>マイヅル</t>
    </rPh>
    <phoneticPr fontId="7"/>
  </si>
  <si>
    <t>境</t>
    <rPh sb="0" eb="1">
      <t>サカイ</t>
    </rPh>
    <phoneticPr fontId="7"/>
  </si>
  <si>
    <t>浜田</t>
    <rPh sb="0" eb="2">
      <t>ハマダ</t>
    </rPh>
    <phoneticPr fontId="7"/>
  </si>
  <si>
    <t>新潟</t>
    <rPh sb="0" eb="2">
      <t>ニイガタ</t>
    </rPh>
    <phoneticPr fontId="7"/>
  </si>
  <si>
    <t>伏木</t>
    <rPh sb="0" eb="2">
      <t>フシキ</t>
    </rPh>
    <phoneticPr fontId="7"/>
  </si>
  <si>
    <t>金沢</t>
    <rPh sb="0" eb="2">
      <t>カナザワ</t>
    </rPh>
    <phoneticPr fontId="7"/>
  </si>
  <si>
    <t>七尾</t>
    <rPh sb="0" eb="2">
      <t>ナナオ</t>
    </rPh>
    <phoneticPr fontId="7"/>
  </si>
  <si>
    <t>熊本</t>
    <rPh sb="0" eb="2">
      <t>クマモト</t>
    </rPh>
    <phoneticPr fontId="7"/>
  </si>
  <si>
    <t>宮崎</t>
    <rPh sb="0" eb="2">
      <t>ミヤザキ</t>
    </rPh>
    <phoneticPr fontId="7"/>
  </si>
  <si>
    <t>鹿児島</t>
    <rPh sb="0" eb="3">
      <t>カゴシマ</t>
    </rPh>
    <phoneticPr fontId="7"/>
  </si>
  <si>
    <t>串木野</t>
    <rPh sb="0" eb="3">
      <t>クシキノ</t>
    </rPh>
    <phoneticPr fontId="7"/>
  </si>
  <si>
    <t>奄美</t>
    <rPh sb="0" eb="2">
      <t>アマミ</t>
    </rPh>
    <phoneticPr fontId="7"/>
  </si>
  <si>
    <t>中城　</t>
    <rPh sb="0" eb="1">
      <t>ナカ</t>
    </rPh>
    <rPh sb="1" eb="2">
      <t>シロ</t>
    </rPh>
    <phoneticPr fontId="7"/>
  </si>
  <si>
    <t>石垣</t>
    <rPh sb="0" eb="2">
      <t>イシガキ</t>
    </rPh>
    <phoneticPr fontId="7"/>
  </si>
  <si>
    <t>那覇</t>
    <rPh sb="0" eb="2">
      <t>ナハ</t>
    </rPh>
    <phoneticPr fontId="7"/>
  </si>
  <si>
    <t>宮古島</t>
    <rPh sb="0" eb="3">
      <t>ミヤコジマ</t>
    </rPh>
    <phoneticPr fontId="7"/>
  </si>
  <si>
    <t>東京湾</t>
    <rPh sb="0" eb="3">
      <t>トウキョウワン</t>
    </rPh>
    <phoneticPr fontId="7"/>
  </si>
  <si>
    <t>海上交通センター</t>
    <rPh sb="0" eb="2">
      <t>カイジョウ</t>
    </rPh>
    <rPh sb="2" eb="4">
      <t>コウツウ</t>
    </rPh>
    <phoneticPr fontId="7"/>
  </si>
  <si>
    <t>名古屋港</t>
    <rPh sb="0" eb="4">
      <t>ナゴヤコウ</t>
    </rPh>
    <phoneticPr fontId="7"/>
  </si>
  <si>
    <t>伊勢湾</t>
    <rPh sb="0" eb="3">
      <t>イセワン</t>
    </rPh>
    <phoneticPr fontId="7"/>
  </si>
  <si>
    <t>大阪湾</t>
    <rPh sb="0" eb="3">
      <t>オオサカワン</t>
    </rPh>
    <phoneticPr fontId="7"/>
  </si>
  <si>
    <t>備讃瀬戸</t>
    <rPh sb="0" eb="2">
      <t>ビサン</t>
    </rPh>
    <rPh sb="2" eb="4">
      <t>セト</t>
    </rPh>
    <phoneticPr fontId="7"/>
  </si>
  <si>
    <t>来島海峡</t>
    <rPh sb="0" eb="2">
      <t>クルシマ</t>
    </rPh>
    <rPh sb="2" eb="4">
      <t>カイキョウ</t>
    </rPh>
    <phoneticPr fontId="7"/>
  </si>
  <si>
    <t>関門海峡</t>
    <rPh sb="0" eb="2">
      <t>カンモン</t>
    </rPh>
    <rPh sb="2" eb="4">
      <t>カイキョウ</t>
    </rPh>
    <phoneticPr fontId="7"/>
  </si>
  <si>
    <t>海　　　　上　　　　保　　　　安　　　　庁</t>
    <rPh sb="0" eb="1">
      <t>ウミ</t>
    </rPh>
    <rPh sb="5" eb="6">
      <t>ウエ</t>
    </rPh>
    <rPh sb="10" eb="11">
      <t>ホ</t>
    </rPh>
    <rPh sb="15" eb="16">
      <t>アン</t>
    </rPh>
    <rPh sb="20" eb="21">
      <t>チョウ</t>
    </rPh>
    <phoneticPr fontId="7"/>
  </si>
  <si>
    <t>海上保安監部</t>
    <rPh sb="0" eb="2">
      <t>カイジョウ</t>
    </rPh>
    <rPh sb="2" eb="4">
      <t>ホアン</t>
    </rPh>
    <rPh sb="4" eb="5">
      <t>ラン</t>
    </rPh>
    <rPh sb="5" eb="6">
      <t>ブ</t>
    </rPh>
    <phoneticPr fontId="7"/>
  </si>
  <si>
    <t>中城</t>
    <rPh sb="0" eb="2">
      <t>ナカグスク</t>
    </rPh>
    <phoneticPr fontId="7"/>
  </si>
  <si>
    <t>宮古島</t>
    <rPh sb="0" eb="3">
      <t>ミヤコジマ</t>
    </rPh>
    <phoneticPr fontId="2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</si>
  <si>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</si>
  <si>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</si>
  <si>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7"/>
  </si>
  <si>
    <t>特　殊　図</t>
  </si>
  <si>
    <t>海　　の　　基　　　本　　　図</t>
    <rPh sb="0" eb="1">
      <t>ウミ</t>
    </rPh>
    <phoneticPr fontId="7"/>
  </si>
  <si>
    <t>航　空　図</t>
  </si>
  <si>
    <t>港　泊　図</t>
  </si>
  <si>
    <t>海　岸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</si>
  <si>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</si>
  <si>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</si>
  <si>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</si>
  <si>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</si>
  <si>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</si>
  <si>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7"/>
  </si>
  <si>
    <t>入　　港</t>
    <phoneticPr fontId="7"/>
  </si>
  <si>
    <t>アプローチ</t>
    <phoneticPr fontId="7"/>
  </si>
  <si>
    <t>概　　観</t>
    <phoneticPr fontId="7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</si>
  <si>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</si>
  <si>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</si>
  <si>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</si>
  <si>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</si>
  <si>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7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</si>
  <si>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</si>
  <si>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</si>
  <si>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7"/>
  </si>
  <si>
    <t>灯  台  表</t>
  </si>
  <si>
    <t>天　測　暦</t>
  </si>
  <si>
    <t>天 測 略 暦</t>
  </si>
  <si>
    <t>潮　汐　表</t>
  </si>
  <si>
    <t>　　(2) 　書誌刊行状況</t>
    <phoneticPr fontId="7"/>
  </si>
  <si>
    <t>新    刊</t>
    <phoneticPr fontId="7"/>
  </si>
  <si>
    <t>改    版</t>
    <phoneticPr fontId="7"/>
  </si>
  <si>
    <t>増　　刷</t>
    <rPh sb="0" eb="1">
      <t>ゾウ</t>
    </rPh>
    <rPh sb="3" eb="4">
      <t>サツ</t>
    </rPh>
    <phoneticPr fontId="7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</si>
  <si>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7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</si>
  <si>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7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</si>
  <si>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7"/>
  </si>
  <si>
    <t>一般航海</t>
    <rPh sb="0" eb="4">
      <t>イッパンコウカイ</t>
    </rPh>
    <phoneticPr fontId="1"/>
  </si>
  <si>
    <t>セル</t>
    <phoneticPr fontId="1"/>
  </si>
  <si>
    <t>航海図</t>
    <rPh sb="0" eb="3">
      <t>コウカイズ</t>
    </rPh>
    <phoneticPr fontId="1"/>
  </si>
  <si>
    <t>版</t>
    <rPh sb="0" eb="1">
      <t>バン</t>
    </rPh>
    <phoneticPr fontId="1"/>
  </si>
  <si>
    <t>〃</t>
    <phoneticPr fontId="7"/>
  </si>
  <si>
    <t>〃</t>
    <phoneticPr fontId="7"/>
  </si>
  <si>
    <t>-</t>
    <phoneticPr fontId="1"/>
  </si>
  <si>
    <t>-</t>
    <phoneticPr fontId="1"/>
  </si>
  <si>
    <t>-</t>
    <phoneticPr fontId="1"/>
  </si>
  <si>
    <t>-</t>
    <phoneticPr fontId="1"/>
  </si>
  <si>
    <t>〃</t>
    <phoneticPr fontId="7"/>
  </si>
  <si>
    <t>〃</t>
    <phoneticPr fontId="7"/>
  </si>
  <si>
    <t>-</t>
    <phoneticPr fontId="1"/>
  </si>
  <si>
    <t>-</t>
    <phoneticPr fontId="1"/>
  </si>
  <si>
    <t>-</t>
    <phoneticPr fontId="1"/>
  </si>
  <si>
    <t>〃</t>
    <phoneticPr fontId="7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</si>
  <si>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</si>
  <si>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</si>
  <si>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</si>
  <si>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</si>
  <si>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</si>
  <si>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</si>
  <si>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</si>
  <si>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</si>
  <si>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</si>
  <si>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</si>
  <si>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</si>
  <si>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</si>
  <si>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</si>
  <si>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</si>
  <si>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-</t>
    <phoneticPr fontId="1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</si>
  <si>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</si>
  <si>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</si>
  <si>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</si>
  <si>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</si>
  <si>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</si>
  <si>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</si>
  <si>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-</t>
    <phoneticPr fontId="1"/>
  </si>
  <si>
    <t>〃</t>
    <phoneticPr fontId="7"/>
  </si>
  <si>
    <t>　　　　　　　　　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</si>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</sst>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=0]&quot;-&quot;;#,##0"/>
    <numFmt numFmtId="177" formatCode="0.00_ "/>
    <numFmt numFmtId="178" formatCode="#,##0_ "/>
    <numFmt numFmtId="179" formatCode="#,##0.00_ 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441">
    <xf numFmtId="0" fontId="0" fillId="0" borderId="0" xfId="0"/>
    <xf numFmtId="176" fontId="5" fillId="0" borderId="1" xfId="3" applyNumberFormat="1" applyFont="1" applyFill="1" applyBorder="1" applyAlignment="1">
      <alignment horizontal="center" vertical="center" textRotation="255"/>
    </xf>
    <xf numFmtId="176" fontId="5" fillId="0" borderId="1" xfId="3" applyNumberFormat="1" applyFont="1" applyFill="1" applyBorder="1" applyAlignment="1">
      <alignment horizontal="center" vertical="center" textRotation="255" wrapText="1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38" fontId="5" fillId="0" borderId="0" xfId="3" applyFont="1" applyFill="1"/>
    <xf numFmtId="0" fontId="5" fillId="0" borderId="0" xfId="3" applyNumberFormat="1" applyFont="1" applyFill="1"/>
    <xf numFmtId="176" fontId="5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/>
    <xf numFmtId="176" fontId="5" fillId="0" borderId="0" xfId="3" applyNumberFormat="1" applyFont="1" applyFill="1"/>
    <xf numFmtId="0" fontId="5" fillId="0" borderId="5" xfId="3" applyNumberFormat="1" applyFont="1" applyFill="1" applyBorder="1"/>
    <xf numFmtId="0" fontId="5" fillId="0" borderId="9" xfId="3" applyNumberFormat="1" applyFont="1" applyFill="1" applyBorder="1"/>
    <xf numFmtId="0" fontId="5" fillId="0" borderId="5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right"/>
    </xf>
    <xf numFmtId="0" fontId="5" fillId="0" borderId="17" xfId="3" applyNumberFormat="1" applyFont="1" applyFill="1" applyBorder="1" applyAlignment="1">
      <alignment horizontal="left" wrapText="1"/>
    </xf>
    <xf numFmtId="176" fontId="5" fillId="0" borderId="10" xfId="3" applyNumberFormat="1" applyFont="1" applyFill="1" applyBorder="1" applyAlignment="1">
      <alignment horizontal="center" vertical="center" textRotation="255"/>
    </xf>
    <xf numFmtId="176" fontId="5" fillId="0" borderId="0" xfId="3" applyNumberFormat="1" applyFont="1" applyFill="1" applyBorder="1" applyAlignment="1">
      <alignment horizontal="center" vertical="center" textRotation="255"/>
    </xf>
    <xf numFmtId="176" fontId="5" fillId="0" borderId="18" xfId="3" applyNumberFormat="1" applyFont="1" applyFill="1" applyBorder="1" applyAlignment="1">
      <alignment horizontal="center" vertical="top" textRotation="255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12" xfId="3" applyNumberFormat="1" applyFont="1" applyFill="1" applyBorder="1"/>
    <xf numFmtId="176" fontId="5" fillId="0" borderId="13" xfId="3" applyNumberFormat="1" applyFont="1" applyFill="1" applyBorder="1"/>
    <xf numFmtId="176" fontId="5" fillId="0" borderId="14" xfId="3" applyNumberFormat="1" applyFont="1" applyFill="1" applyBorder="1"/>
    <xf numFmtId="176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vertical="center"/>
    </xf>
    <xf numFmtId="176" fontId="8" fillId="0" borderId="19" xfId="3" applyNumberFormat="1" applyFont="1" applyFill="1" applyBorder="1" applyAlignment="1">
      <alignment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9" fillId="0" borderId="19" xfId="4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distributed" vertical="center"/>
    </xf>
    <xf numFmtId="176" fontId="5" fillId="0" borderId="16" xfId="3" applyNumberFormat="1" applyFont="1" applyFill="1" applyBorder="1"/>
    <xf numFmtId="176" fontId="5" fillId="0" borderId="19" xfId="3" applyNumberFormat="1" applyFont="1" applyFill="1" applyBorder="1"/>
    <xf numFmtId="0" fontId="5" fillId="0" borderId="19" xfId="3" applyNumberFormat="1" applyFont="1" applyFill="1" applyBorder="1"/>
    <xf numFmtId="38" fontId="5" fillId="0" borderId="7" xfId="3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0" fontId="5" fillId="0" borderId="14" xfId="3" applyNumberFormat="1" applyFont="1" applyFill="1" applyBorder="1" applyAlignment="1">
      <alignment horizontal="right"/>
    </xf>
    <xf numFmtId="0" fontId="5" fillId="0" borderId="15" xfId="3" applyNumberFormat="1" applyFont="1" applyFill="1" applyBorder="1" applyAlignment="1">
      <alignment horizontal="right"/>
    </xf>
    <xf numFmtId="0" fontId="5" fillId="0" borderId="2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 wrapText="1"/>
    </xf>
    <xf numFmtId="0" fontId="5" fillId="0" borderId="0" xfId="3" applyNumberFormat="1" applyFont="1" applyFill="1" applyBorder="1" applyAlignment="1">
      <alignment horizontal="center" vertical="center" textRotation="255"/>
    </xf>
    <xf numFmtId="0" fontId="5" fillId="0" borderId="18" xfId="3" applyNumberFormat="1" applyFont="1" applyFill="1" applyBorder="1" applyAlignment="1">
      <alignment horizontal="center" vertical="top" textRotation="255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6" xfId="3" applyNumberFormat="1" applyFont="1" applyFill="1" applyBorder="1"/>
    <xf numFmtId="0" fontId="5" fillId="0" borderId="13" xfId="3" applyNumberFormat="1" applyFont="1" applyFill="1" applyBorder="1"/>
    <xf numFmtId="0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horizontal="left" vertical="center"/>
    </xf>
    <xf numFmtId="0" fontId="6" fillId="0" borderId="0" xfId="4" applyFont="1"/>
    <xf numFmtId="177" fontId="6" fillId="0" borderId="0" xfId="4" applyNumberFormat="1" applyFont="1"/>
    <xf numFmtId="0" fontId="13" fillId="0" borderId="0" xfId="4" applyFont="1" applyAlignment="1">
      <alignment vertical="center"/>
    </xf>
    <xf numFmtId="177" fontId="13" fillId="0" borderId="0" xfId="4" applyNumberFormat="1" applyFont="1" applyAlignment="1">
      <alignment vertical="center"/>
    </xf>
    <xf numFmtId="178" fontId="13" fillId="0" borderId="6" xfId="4" applyNumberFormat="1" applyFont="1" applyBorder="1" applyAlignment="1">
      <alignment vertical="center"/>
    </xf>
    <xf numFmtId="0" fontId="13" fillId="0" borderId="20" xfId="4" applyFont="1" applyBorder="1" applyAlignment="1">
      <alignment horizontal="distributed" vertical="center"/>
    </xf>
    <xf numFmtId="178" fontId="13" fillId="0" borderId="10" xfId="4" applyNumberFormat="1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178" fontId="13" fillId="0" borderId="25" xfId="4" applyNumberFormat="1" applyFont="1" applyBorder="1" applyAlignment="1">
      <alignment vertical="center"/>
    </xf>
    <xf numFmtId="0" fontId="13" fillId="0" borderId="26" xfId="4" applyFont="1" applyBorder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13" fillId="0" borderId="19" xfId="4" applyFont="1" applyBorder="1" applyAlignment="1">
      <alignment horizontal="distributed" vertical="center"/>
    </xf>
    <xf numFmtId="0" fontId="13" fillId="0" borderId="19" xfId="4" applyFont="1" applyBorder="1" applyAlignment="1">
      <alignment vertical="center"/>
    </xf>
    <xf numFmtId="0" fontId="13" fillId="0" borderId="29" xfId="4" applyFont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26" xfId="4" applyFont="1" applyBorder="1" applyAlignment="1">
      <alignment horizontal="distributed" vertical="center"/>
    </xf>
    <xf numFmtId="0" fontId="15" fillId="0" borderId="0" xfId="4" applyFont="1" applyFill="1"/>
    <xf numFmtId="176" fontId="15" fillId="0" borderId="0" xfId="4" applyNumberFormat="1" applyFont="1" applyFill="1"/>
    <xf numFmtId="0" fontId="5" fillId="0" borderId="0" xfId="4" applyFont="1" applyFill="1"/>
    <xf numFmtId="0" fontId="5" fillId="0" borderId="0" xfId="4" applyFont="1" applyFill="1" applyAlignment="1"/>
    <xf numFmtId="176" fontId="5" fillId="0" borderId="45" xfId="2" applyNumberFormat="1" applyFont="1" applyFill="1" applyBorder="1" applyAlignment="1" applyProtection="1">
      <alignment horizontal="right" vertical="center"/>
      <protection locked="0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center" vertical="center"/>
    </xf>
    <xf numFmtId="176" fontId="5" fillId="0" borderId="48" xfId="2" applyNumberFormat="1" applyFont="1" applyFill="1" applyBorder="1" applyAlignment="1" applyProtection="1">
      <alignment horizontal="right" vertical="center"/>
      <protection locked="0"/>
    </xf>
    <xf numFmtId="176" fontId="5" fillId="0" borderId="49" xfId="2" applyNumberFormat="1" applyFont="1" applyFill="1" applyBorder="1" applyAlignment="1" applyProtection="1">
      <alignment horizontal="right" vertical="center"/>
      <protection locked="0"/>
    </xf>
    <xf numFmtId="0" fontId="5" fillId="0" borderId="51" xfId="4" applyFont="1" applyFill="1" applyBorder="1" applyAlignment="1">
      <alignment horizontal="right" vertical="center"/>
    </xf>
    <xf numFmtId="0" fontId="5" fillId="0" borderId="52" xfId="4" applyFont="1" applyFill="1" applyBorder="1" applyAlignment="1">
      <alignment horizontal="right" vertical="center"/>
    </xf>
    <xf numFmtId="0" fontId="5" fillId="0" borderId="53" xfId="4" applyFont="1" applyFill="1" applyBorder="1" applyAlignment="1">
      <alignment horizontal="right" vertical="center"/>
    </xf>
    <xf numFmtId="0" fontId="16" fillId="0" borderId="0" xfId="4" applyFont="1" applyFill="1"/>
    <xf numFmtId="0" fontId="20" fillId="0" borderId="0" xfId="4" applyFont="1" applyFill="1" applyAlignment="1">
      <alignment vertical="center"/>
    </xf>
    <xf numFmtId="0" fontId="15" fillId="0" borderId="0" xfId="2" applyNumberFormat="1" applyFont="1" applyFill="1" applyBorder="1"/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Fill="1" applyBorder="1" applyAlignment="1">
      <alignment horizontal="right" vertical="center"/>
    </xf>
    <xf numFmtId="0" fontId="5" fillId="0" borderId="51" xfId="5" applyFont="1" applyFill="1" applyBorder="1" applyAlignment="1">
      <alignment horizontal="right" vertical="center"/>
    </xf>
    <xf numFmtId="0" fontId="5" fillId="0" borderId="53" xfId="5" applyFont="1" applyFill="1" applyBorder="1" applyAlignment="1">
      <alignment horizontal="right" vertical="center"/>
    </xf>
    <xf numFmtId="0" fontId="5" fillId="0" borderId="0" xfId="5" applyFont="1" applyFill="1"/>
    <xf numFmtId="0" fontId="22" fillId="0" borderId="0" xfId="5" applyFont="1" applyFill="1" applyAlignment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18" fillId="0" borderId="47" xfId="2" applyNumberFormat="1" applyFont="1" applyFill="1" applyBorder="1" applyAlignment="1">
      <alignment horizontal="right" vertical="center"/>
    </xf>
    <xf numFmtId="176" fontId="18" fillId="0" borderId="45" xfId="2" applyNumberFormat="1" applyFont="1" applyFill="1" applyBorder="1" applyAlignment="1">
      <alignment horizontal="right" vertical="center"/>
    </xf>
    <xf numFmtId="176" fontId="18" fillId="0" borderId="46" xfId="2" applyNumberFormat="1" applyFont="1" applyFill="1" applyBorder="1" applyAlignment="1">
      <alignment horizontal="right" vertical="center"/>
    </xf>
    <xf numFmtId="38" fontId="18" fillId="0" borderId="0" xfId="4" applyNumberFormat="1" applyFont="1" applyFill="1"/>
    <xf numFmtId="0" fontId="18" fillId="0" borderId="0" xfId="4" applyFont="1" applyFill="1"/>
    <xf numFmtId="0" fontId="23" fillId="0" borderId="0" xfId="4" applyFont="1" applyFill="1" applyBorder="1" applyAlignment="1">
      <alignment vertical="center"/>
    </xf>
    <xf numFmtId="0" fontId="18" fillId="0" borderId="0" xfId="4" applyFont="1" applyFill="1" applyBorder="1"/>
    <xf numFmtId="176" fontId="18" fillId="0" borderId="0" xfId="4" applyNumberFormat="1" applyFont="1" applyFill="1"/>
    <xf numFmtId="0" fontId="18" fillId="0" borderId="0" xfId="4" applyFont="1" applyFill="1" applyBorder="1" applyAlignment="1">
      <alignment vertical="center"/>
    </xf>
    <xf numFmtId="0" fontId="18" fillId="0" borderId="0" xfId="4" applyFont="1" applyFill="1" applyAlignment="1"/>
    <xf numFmtId="178" fontId="13" fillId="0" borderId="26" xfId="4" applyNumberFormat="1" applyFont="1" applyBorder="1" applyAlignment="1">
      <alignment horizontal="center" vertical="center"/>
    </xf>
    <xf numFmtId="178" fontId="3" fillId="0" borderId="26" xfId="3" applyNumberFormat="1" applyFont="1" applyBorder="1" applyAlignment="1">
      <alignment horizontal="right" vertical="center"/>
    </xf>
    <xf numFmtId="178" fontId="13" fillId="0" borderId="27" xfId="4" applyNumberFormat="1" applyFont="1" applyBorder="1" applyAlignment="1">
      <alignment horizontal="center" vertical="center"/>
    </xf>
    <xf numFmtId="179" fontId="3" fillId="0" borderId="26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horizontal="right" vertical="center"/>
    </xf>
    <xf numFmtId="178" fontId="13" fillId="0" borderId="0" xfId="4" applyNumberFormat="1" applyFont="1" applyBorder="1" applyAlignment="1">
      <alignment vertical="center"/>
    </xf>
    <xf numFmtId="178" fontId="13" fillId="0" borderId="24" xfId="4" applyNumberFormat="1" applyFont="1" applyBorder="1" applyAlignment="1">
      <alignment vertical="center"/>
    </xf>
    <xf numFmtId="179" fontId="13" fillId="0" borderId="0" xfId="3" applyNumberFormat="1" applyFont="1" applyBorder="1" applyAlignment="1">
      <alignment horizontal="right" vertical="center"/>
    </xf>
    <xf numFmtId="178" fontId="13" fillId="0" borderId="20" xfId="3" applyNumberFormat="1" applyFont="1" applyBorder="1" applyAlignment="1">
      <alignment horizontal="right" vertical="center"/>
    </xf>
    <xf numFmtId="178" fontId="13" fillId="0" borderId="20" xfId="4" applyNumberFormat="1" applyFont="1" applyBorder="1" applyAlignment="1">
      <alignment vertical="center"/>
    </xf>
    <xf numFmtId="178" fontId="13" fillId="0" borderId="23" xfId="4" applyNumberFormat="1" applyFont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vertical="center"/>
    </xf>
    <xf numFmtId="176" fontId="8" fillId="0" borderId="2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5" fillId="0" borderId="14" xfId="4" applyNumberFormat="1" applyFont="1" applyFill="1" applyBorder="1" applyAlignment="1">
      <alignment horizontal="right" vertical="center"/>
    </xf>
    <xf numFmtId="176" fontId="5" fillId="0" borderId="13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>
      <alignment horizontal="right" vertical="center"/>
    </xf>
    <xf numFmtId="176" fontId="5" fillId="0" borderId="8" xfId="4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6" fontId="5" fillId="0" borderId="7" xfId="4" applyNumberFormat="1" applyFont="1" applyFill="1" applyBorder="1" applyAlignment="1">
      <alignment horizontal="right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horizontal="right" vertical="center"/>
    </xf>
    <xf numFmtId="176" fontId="5" fillId="0" borderId="2" xfId="4" applyNumberFormat="1" applyFont="1" applyFill="1" applyBorder="1" applyAlignment="1">
      <alignment horizontal="right" vertical="center"/>
    </xf>
    <xf numFmtId="176" fontId="8" fillId="0" borderId="1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2" xfId="3" applyNumberFormat="1" applyFont="1" applyFill="1" applyBorder="1" applyAlignment="1">
      <alignment vertical="center"/>
    </xf>
    <xf numFmtId="176" fontId="8" fillId="0" borderId="3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20" xfId="3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/>
    <xf numFmtId="38" fontId="5" fillId="0" borderId="0" xfId="2" applyFont="1" applyFill="1"/>
    <xf numFmtId="38" fontId="5" fillId="0" borderId="0" xfId="2" applyFont="1" applyFill="1" applyBorder="1"/>
    <xf numFmtId="0" fontId="5" fillId="0" borderId="0" xfId="2" applyNumberFormat="1" applyFont="1" applyFill="1" applyBorder="1"/>
    <xf numFmtId="38" fontId="25" fillId="0" borderId="0" xfId="2" applyFont="1" applyFill="1" applyAlignment="1">
      <alignment horizontal="right"/>
    </xf>
    <xf numFmtId="176" fontId="25" fillId="0" borderId="0" xfId="2" applyNumberFormat="1" applyFont="1" applyFill="1" applyAlignment="1">
      <alignment horizontal="right"/>
    </xf>
    <xf numFmtId="0" fontId="15" fillId="0" borderId="18" xfId="4" applyFont="1" applyFill="1" applyBorder="1" applyAlignment="1">
      <alignment horizontal="center" vertical="center"/>
    </xf>
    <xf numFmtId="176" fontId="18" fillId="0" borderId="40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 applyProtection="1">
      <alignment horizontal="right" vertical="center"/>
      <protection locked="0"/>
    </xf>
    <xf numFmtId="176" fontId="5" fillId="0" borderId="50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distributed" vertical="center"/>
    </xf>
    <xf numFmtId="179" fontId="13" fillId="0" borderId="20" xfId="3" applyNumberFormat="1" applyFont="1" applyBorder="1" applyAlignment="1">
      <alignment horizontal="right" vertical="center"/>
    </xf>
    <xf numFmtId="0" fontId="15" fillId="0" borderId="11" xfId="4" applyFont="1" applyFill="1" applyBorder="1" applyAlignment="1">
      <alignment horizontal="center" vertical="center"/>
    </xf>
    <xf numFmtId="176" fontId="27" fillId="0" borderId="2" xfId="2" applyNumberFormat="1" applyFont="1" applyFill="1" applyBorder="1" applyAlignment="1">
      <alignment horizontal="right" vertical="center"/>
    </xf>
    <xf numFmtId="176" fontId="27" fillId="0" borderId="3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/>
    </xf>
    <xf numFmtId="176" fontId="27" fillId="0" borderId="11" xfId="2" applyNumberFormat="1" applyFont="1" applyFill="1" applyBorder="1" applyAlignment="1">
      <alignment horizontal="right" vertical="center"/>
    </xf>
    <xf numFmtId="0" fontId="18" fillId="0" borderId="6" xfId="2" applyNumberFormat="1" applyFont="1" applyFill="1" applyBorder="1" applyAlignment="1">
      <alignment horizontal="distributed"/>
    </xf>
    <xf numFmtId="0" fontId="18" fillId="0" borderId="5" xfId="2" applyNumberFormat="1" applyFont="1" applyFill="1" applyBorder="1"/>
    <xf numFmtId="176" fontId="27" fillId="0" borderId="7" xfId="2" applyNumberFormat="1" applyFont="1" applyFill="1" applyBorder="1" applyAlignment="1">
      <alignment horizontal="right" vertical="center"/>
    </xf>
    <xf numFmtId="176" fontId="27" fillId="0" borderId="1" xfId="2" applyNumberFormat="1" applyFont="1" applyFill="1" applyBorder="1" applyAlignment="1">
      <alignment horizontal="right" vertical="center"/>
    </xf>
    <xf numFmtId="176" fontId="27" fillId="0" borderId="8" xfId="2" applyNumberFormat="1" applyFont="1" applyFill="1" applyBorder="1" applyAlignment="1">
      <alignment horizontal="right" vertical="center"/>
    </xf>
    <xf numFmtId="176" fontId="27" fillId="0" borderId="18" xfId="2" applyNumberFormat="1" applyFont="1" applyFill="1" applyBorder="1" applyAlignment="1">
      <alignment horizontal="right" vertical="center"/>
    </xf>
    <xf numFmtId="0" fontId="18" fillId="0" borderId="10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vertical="center"/>
    </xf>
    <xf numFmtId="0" fontId="18" fillId="0" borderId="9" xfId="2" applyNumberFormat="1" applyFont="1" applyFill="1" applyBorder="1"/>
    <xf numFmtId="176" fontId="27" fillId="0" borderId="12" xfId="2" applyNumberFormat="1" applyFont="1" applyFill="1" applyBorder="1" applyAlignment="1">
      <alignment horizontal="right"/>
    </xf>
    <xf numFmtId="176" fontId="27" fillId="0" borderId="13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/>
    </xf>
    <xf numFmtId="0" fontId="18" fillId="0" borderId="16" xfId="2" applyNumberFormat="1" applyFont="1" applyFill="1" applyBorder="1" applyAlignment="1">
      <alignment horizontal="left" wrapText="1"/>
    </xf>
    <xf numFmtId="0" fontId="18" fillId="0" borderId="17" xfId="2" applyNumberFormat="1" applyFont="1" applyFill="1" applyBorder="1" applyAlignment="1">
      <alignment horizontal="left" wrapText="1"/>
    </xf>
    <xf numFmtId="176" fontId="27" fillId="0" borderId="24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right" vertical="center" shrinkToFit="1"/>
    </xf>
    <xf numFmtId="176" fontId="27" fillId="0" borderId="1" xfId="2" applyNumberFormat="1" applyFont="1" applyFill="1" applyBorder="1" applyAlignment="1">
      <alignment horizontal="right" vertical="center" shrinkToFit="1"/>
    </xf>
    <xf numFmtId="176" fontId="27" fillId="0" borderId="8" xfId="2" applyNumberFormat="1" applyFont="1" applyFill="1" applyBorder="1" applyAlignment="1">
      <alignment horizontal="right" vertical="center" shrinkToFit="1"/>
    </xf>
    <xf numFmtId="0" fontId="18" fillId="0" borderId="0" xfId="2" applyNumberFormat="1" applyFont="1" applyFill="1"/>
    <xf numFmtId="176" fontId="27" fillId="0" borderId="7" xfId="2" applyNumberFormat="1" applyFont="1" applyFill="1" applyBorder="1" applyAlignment="1">
      <alignment vertical="center" shrinkToFit="1"/>
    </xf>
    <xf numFmtId="176" fontId="27" fillId="0" borderId="1" xfId="2" applyNumberFormat="1" applyFont="1" applyFill="1" applyBorder="1" applyAlignment="1">
      <alignment vertical="center" shrinkToFit="1"/>
    </xf>
    <xf numFmtId="176" fontId="27" fillId="0" borderId="8" xfId="2" applyNumberFormat="1" applyFont="1" applyFill="1" applyBorder="1" applyAlignment="1">
      <alignment vertical="center" shrinkToFit="1"/>
    </xf>
    <xf numFmtId="0" fontId="18" fillId="0" borderId="9" xfId="2" applyNumberFormat="1" applyFont="1" applyFill="1" applyBorder="1" applyAlignment="1">
      <alignment horizontal="left" wrapText="1"/>
    </xf>
    <xf numFmtId="176" fontId="27" fillId="0" borderId="29" xfId="2" applyNumberFormat="1" applyFont="1" applyFill="1" applyBorder="1" applyAlignment="1">
      <alignment horizontal="right"/>
    </xf>
    <xf numFmtId="176" fontId="27" fillId="0" borderId="18" xfId="2" applyNumberFormat="1" applyFont="1" applyFill="1" applyBorder="1" applyAlignment="1">
      <alignment vertical="center" shrinkToFit="1"/>
    </xf>
    <xf numFmtId="176" fontId="27" fillId="0" borderId="12" xfId="2" applyNumberFormat="1" applyFont="1" applyFill="1" applyBorder="1" applyAlignment="1">
      <alignment horizontal="right" vertical="center"/>
    </xf>
    <xf numFmtId="176" fontId="27" fillId="0" borderId="13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 vertical="center"/>
    </xf>
    <xf numFmtId="0" fontId="18" fillId="0" borderId="17" xfId="2" applyNumberFormat="1" applyFont="1" applyFill="1" applyBorder="1"/>
    <xf numFmtId="176" fontId="27" fillId="0" borderId="24" xfId="2" applyNumberFormat="1" applyFont="1" applyFill="1" applyBorder="1" applyAlignment="1">
      <alignment horizontal="right" vertical="center" shrinkToFit="1"/>
    </xf>
    <xf numFmtId="38" fontId="27" fillId="0" borderId="6" xfId="2" applyFont="1" applyFill="1" applyBorder="1" applyAlignment="1">
      <alignment vertical="center"/>
    </xf>
    <xf numFmtId="176" fontId="27" fillId="0" borderId="1" xfId="2" applyNumberFormat="1" applyFont="1" applyFill="1" applyBorder="1" applyAlignment="1">
      <alignment horizontal="right" vertical="center" textRotation="255"/>
    </xf>
    <xf numFmtId="176" fontId="27" fillId="0" borderId="1" xfId="2" applyNumberFormat="1" applyFont="1" applyFill="1" applyBorder="1" applyAlignment="1">
      <alignment horizontal="right" vertical="center" textRotation="255" wrapText="1"/>
    </xf>
    <xf numFmtId="176" fontId="27" fillId="0" borderId="0" xfId="2" applyNumberFormat="1" applyFont="1" applyFill="1" applyBorder="1" applyAlignment="1">
      <alignment horizontal="right" vertical="center" textRotation="255"/>
    </xf>
    <xf numFmtId="176" fontId="27" fillId="0" borderId="18" xfId="2" applyNumberFormat="1" applyFont="1" applyFill="1" applyBorder="1" applyAlignment="1">
      <alignment horizontal="right" vertical="top" textRotation="255"/>
    </xf>
    <xf numFmtId="176" fontId="27" fillId="0" borderId="1" xfId="2" applyNumberFormat="1" applyFont="1" applyFill="1" applyBorder="1" applyAlignment="1">
      <alignment horizontal="center" vertical="distributed" textRotation="255"/>
    </xf>
    <xf numFmtId="176" fontId="27" fillId="0" borderId="1" xfId="2" applyNumberFormat="1" applyFont="1" applyFill="1" applyBorder="1" applyAlignment="1">
      <alignment horizontal="center" vertical="distributed" textRotation="255" wrapText="1"/>
    </xf>
    <xf numFmtId="176" fontId="27" fillId="0" borderId="0" xfId="2" applyNumberFormat="1" applyFont="1" applyFill="1" applyBorder="1" applyAlignment="1">
      <alignment horizontal="center" vertical="distributed" textRotation="255"/>
    </xf>
    <xf numFmtId="176" fontId="27" fillId="0" borderId="18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>
      <alignment vertical="center"/>
    </xf>
    <xf numFmtId="176" fontId="27" fillId="0" borderId="0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center" vertical="distributed" textRotation="255"/>
    </xf>
    <xf numFmtId="176" fontId="27" fillId="0" borderId="7" xfId="2" applyNumberFormat="1" applyFont="1" applyFill="1" applyBorder="1" applyAlignment="1">
      <alignment horizontal="right" vertical="center" textRotation="255"/>
    </xf>
    <xf numFmtId="0" fontId="18" fillId="0" borderId="5" xfId="2" applyNumberFormat="1" applyFont="1" applyFill="1" applyBorder="1" applyAlignment="1">
      <alignment vertical="center"/>
    </xf>
    <xf numFmtId="0" fontId="18" fillId="0" borderId="6" xfId="2" applyNumberFormat="1" applyFont="1" applyFill="1" applyBorder="1" applyAlignment="1">
      <alignment horizontal="center" vertical="center"/>
    </xf>
    <xf numFmtId="38" fontId="32" fillId="0" borderId="0" xfId="2" applyFont="1" applyFill="1"/>
    <xf numFmtId="176" fontId="27" fillId="0" borderId="14" xfId="2" applyNumberFormat="1" applyFont="1" applyFill="1" applyBorder="1" applyAlignment="1">
      <alignment horizontal="right" vertical="center" shrinkToFit="1"/>
    </xf>
    <xf numFmtId="176" fontId="27" fillId="0" borderId="13" xfId="2" applyNumberFormat="1" applyFont="1" applyFill="1" applyBorder="1" applyAlignment="1">
      <alignment horizontal="right" vertical="center" shrinkToFit="1"/>
    </xf>
    <xf numFmtId="176" fontId="27" fillId="0" borderId="12" xfId="2" applyNumberFormat="1" applyFont="1" applyFill="1" applyBorder="1" applyAlignment="1">
      <alignment horizontal="right" vertical="center" shrinkToFit="1"/>
    </xf>
    <xf numFmtId="38" fontId="18" fillId="0" borderId="0" xfId="2" applyFont="1" applyFill="1"/>
    <xf numFmtId="0" fontId="18" fillId="0" borderId="0" xfId="2" applyNumberFormat="1" applyFont="1" applyFill="1" applyBorder="1"/>
    <xf numFmtId="38" fontId="18" fillId="0" borderId="0" xfId="2" applyFont="1" applyFill="1" applyBorder="1"/>
    <xf numFmtId="38" fontId="27" fillId="0" borderId="8" xfId="2" applyFont="1" applyFill="1" applyBorder="1" applyAlignment="1">
      <alignment horizontal="right" vertical="center" shrinkToFit="1"/>
    </xf>
    <xf numFmtId="38" fontId="27" fillId="0" borderId="1" xfId="2" applyFont="1" applyFill="1" applyBorder="1" applyAlignment="1">
      <alignment horizontal="right" vertical="center" shrinkToFit="1"/>
    </xf>
    <xf numFmtId="38" fontId="27" fillId="0" borderId="7" xfId="2" applyFont="1" applyFill="1" applyBorder="1" applyAlignment="1">
      <alignment horizontal="right" vertical="center" shrinkToFit="1"/>
    </xf>
    <xf numFmtId="176" fontId="27" fillId="0" borderId="23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8" fillId="0" borderId="19" xfId="2" applyNumberFormat="1" applyFont="1" applyFill="1" applyBorder="1" applyAlignment="1">
      <alignment horizontal="distributed" vertical="center"/>
    </xf>
    <xf numFmtId="0" fontId="13" fillId="0" borderId="17" xfId="4" applyFont="1" applyBorder="1" applyAlignment="1">
      <alignment vertical="center"/>
    </xf>
    <xf numFmtId="0" fontId="13" fillId="0" borderId="28" xfId="4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0" fontId="13" fillId="0" borderId="5" xfId="4" applyFont="1" applyBorder="1" applyAlignment="1">
      <alignment vertical="center"/>
    </xf>
    <xf numFmtId="0" fontId="13" fillId="0" borderId="26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20" xfId="4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10" xfId="4" applyFont="1" applyBorder="1" applyAlignment="1">
      <alignment vertical="center"/>
    </xf>
    <xf numFmtId="0" fontId="13" fillId="0" borderId="60" xfId="4" applyFont="1" applyBorder="1" applyAlignment="1">
      <alignment vertical="center"/>
    </xf>
    <xf numFmtId="178" fontId="13" fillId="0" borderId="59" xfId="4" applyNumberFormat="1" applyFont="1" applyBorder="1" applyAlignment="1">
      <alignment horizontal="center" vertical="center"/>
    </xf>
    <xf numFmtId="178" fontId="13" fillId="0" borderId="21" xfId="4" applyNumberFormat="1" applyFont="1" applyBorder="1" applyAlignment="1">
      <alignment vertical="center"/>
    </xf>
    <xf numFmtId="178" fontId="13" fillId="0" borderId="22" xfId="4" applyNumberFormat="1" applyFont="1" applyBorder="1" applyAlignment="1">
      <alignment vertical="center"/>
    </xf>
    <xf numFmtId="0" fontId="5" fillId="0" borderId="16" xfId="3" applyNumberFormat="1" applyFont="1" applyFill="1" applyBorder="1" applyAlignment="1">
      <alignment horizontal="left" wrapText="1"/>
    </xf>
    <xf numFmtId="0" fontId="5" fillId="0" borderId="6" xfId="3" applyNumberFormat="1" applyFont="1" applyFill="1" applyBorder="1" applyAlignment="1">
      <alignment horizontal="center" vertical="center"/>
    </xf>
    <xf numFmtId="0" fontId="5" fillId="0" borderId="10" xfId="3" applyNumberFormat="1" applyFont="1" applyFill="1" applyBorder="1" applyAlignment="1">
      <alignment horizontal="distributed"/>
    </xf>
    <xf numFmtId="0" fontId="5" fillId="0" borderId="6" xfId="3" applyNumberFormat="1" applyFont="1" applyFill="1" applyBorder="1" applyAlignment="1">
      <alignment horizontal="distributed"/>
    </xf>
    <xf numFmtId="0" fontId="5" fillId="0" borderId="19" xfId="3" applyNumberFormat="1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/>
    </xf>
    <xf numFmtId="0" fontId="17" fillId="0" borderId="0" xfId="3" applyNumberFormat="1" applyFont="1" applyFill="1" applyBorder="1" applyAlignment="1">
      <alignment vertical="center"/>
    </xf>
    <xf numFmtId="0" fontId="17" fillId="0" borderId="20" xfId="3" applyNumberFormat="1" applyFont="1" applyFill="1" applyBorder="1" applyAlignment="1">
      <alignment vertical="center"/>
    </xf>
    <xf numFmtId="0" fontId="18" fillId="0" borderId="19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horizontal="distributed"/>
    </xf>
    <xf numFmtId="0" fontId="23" fillId="0" borderId="0" xfId="4" applyFont="1" applyFill="1" applyBorder="1" applyAlignment="1"/>
    <xf numFmtId="0" fontId="18" fillId="0" borderId="19" xfId="4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right" vertical="center" indent="3"/>
    </xf>
    <xf numFmtId="0" fontId="18" fillId="0" borderId="0" xfId="4" applyFont="1" applyFill="1" applyBorder="1" applyAlignment="1">
      <alignment horizontal="distributed" vertical="center"/>
    </xf>
    <xf numFmtId="0" fontId="19" fillId="0" borderId="20" xfId="4" applyFont="1" applyFill="1" applyBorder="1" applyAlignment="1">
      <alignment horizontal="right" vertical="center" indent="3"/>
    </xf>
    <xf numFmtId="0" fontId="19" fillId="0" borderId="19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distributed" vertical="center"/>
    </xf>
    <xf numFmtId="0" fontId="18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2"/>
    </xf>
    <xf numFmtId="0" fontId="18" fillId="0" borderId="19" xfId="2" applyNumberFormat="1" applyFont="1" applyFill="1" applyBorder="1"/>
    <xf numFmtId="0" fontId="18" fillId="0" borderId="19" xfId="2" applyNumberFormat="1" applyFont="1" applyFill="1" applyBorder="1" applyAlignment="1">
      <alignment horizontal="right" vertical="center" indent="2"/>
    </xf>
    <xf numFmtId="0" fontId="28" fillId="0" borderId="0" xfId="2" applyNumberFormat="1" applyFont="1" applyFill="1" applyBorder="1" applyAlignment="1"/>
    <xf numFmtId="0" fontId="18" fillId="0" borderId="0" xfId="2" applyNumberFormat="1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right" vertical="center" indent="2"/>
    </xf>
    <xf numFmtId="176" fontId="27" fillId="0" borderId="19" xfId="2" applyNumberFormat="1" applyFont="1" applyFill="1" applyBorder="1" applyAlignment="1">
      <alignment vertical="center" shrinkToFit="1"/>
    </xf>
    <xf numFmtId="176" fontId="27" fillId="0" borderId="19" xfId="2" applyNumberFormat="1" applyFont="1" applyFill="1" applyBorder="1" applyAlignment="1">
      <alignment horizontal="right" vertical="center"/>
    </xf>
    <xf numFmtId="0" fontId="5" fillId="0" borderId="19" xfId="2" applyNumberFormat="1" applyFont="1" applyFill="1" applyBorder="1"/>
    <xf numFmtId="176" fontId="27" fillId="0" borderId="11" xfId="2" applyNumberFormat="1" applyFont="1" applyFill="1" applyBorder="1" applyAlignment="1">
      <alignment horizontal="right" vertical="top" textRotation="255"/>
    </xf>
    <xf numFmtId="176" fontId="27" fillId="0" borderId="20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 wrapText="1"/>
    </xf>
    <xf numFmtId="176" fontId="27" fillId="0" borderId="2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/>
    </xf>
    <xf numFmtId="176" fontId="27" fillId="0" borderId="0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 shrinkToFit="1"/>
    </xf>
    <xf numFmtId="176" fontId="27" fillId="0" borderId="3" xfId="2" applyNumberFormat="1" applyFont="1" applyFill="1" applyBorder="1" applyAlignment="1">
      <alignment horizontal="right" vertical="center" shrinkToFit="1"/>
    </xf>
    <xf numFmtId="176" fontId="27" fillId="0" borderId="2" xfId="2" applyNumberFormat="1" applyFont="1" applyFill="1" applyBorder="1" applyAlignment="1">
      <alignment horizontal="right" vertical="center" shrinkToFit="1"/>
    </xf>
    <xf numFmtId="176" fontId="27" fillId="0" borderId="16" xfId="2" applyNumberFormat="1" applyFont="1" applyFill="1" applyBorder="1" applyAlignment="1">
      <alignment horizontal="right"/>
    </xf>
    <xf numFmtId="176" fontId="27" fillId="0" borderId="10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center" vertical="distributed" textRotation="255"/>
    </xf>
    <xf numFmtId="0" fontId="5" fillId="0" borderId="0" xfId="2" applyNumberFormat="1" applyFont="1" applyFill="1" applyBorder="1" applyAlignment="1">
      <alignment horizontal="distributed"/>
    </xf>
    <xf numFmtId="0" fontId="9" fillId="0" borderId="0" xfId="4" applyFont="1" applyFill="1" applyBorder="1" applyAlignment="1">
      <alignment horizont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25" fillId="0" borderId="8" xfId="2" applyNumberFormat="1" applyFont="1" applyFill="1" applyBorder="1" applyAlignment="1">
      <alignment horizontal="right" vertical="center"/>
    </xf>
    <xf numFmtId="176" fontId="25" fillId="0" borderId="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/>
    <xf numFmtId="176" fontId="5" fillId="2" borderId="52" xfId="5" applyNumberFormat="1" applyFont="1" applyFill="1" applyBorder="1" applyAlignment="1">
      <alignment horizontal="right" vertical="center"/>
    </xf>
    <xf numFmtId="0" fontId="5" fillId="2" borderId="52" xfId="5" applyFont="1" applyFill="1" applyBorder="1" applyAlignment="1">
      <alignment horizontal="right" vertical="center"/>
    </xf>
    <xf numFmtId="176" fontId="5" fillId="2" borderId="40" xfId="2" applyNumberFormat="1" applyFont="1" applyFill="1" applyBorder="1" applyAlignment="1">
      <alignment horizontal="right" vertical="center"/>
    </xf>
    <xf numFmtId="176" fontId="5" fillId="2" borderId="49" xfId="2" applyNumberFormat="1" applyFont="1" applyFill="1" applyBorder="1" applyAlignment="1" applyProtection="1">
      <alignment horizontal="right" vertical="center"/>
      <protection locked="0"/>
    </xf>
    <xf numFmtId="176" fontId="5" fillId="2" borderId="42" xfId="2" applyNumberFormat="1" applyFont="1" applyFill="1" applyBorder="1" applyAlignment="1" applyProtection="1">
      <alignment horizontal="right" vertical="center"/>
      <protection locked="0"/>
    </xf>
    <xf numFmtId="176" fontId="5" fillId="2" borderId="40" xfId="2" applyNumberFormat="1" applyFont="1" applyFill="1" applyBorder="1" applyAlignment="1" applyProtection="1">
      <alignment horizontal="right" vertical="center"/>
      <protection locked="0"/>
    </xf>
    <xf numFmtId="0" fontId="19" fillId="0" borderId="0" xfId="4" applyFont="1" applyFill="1" applyBorder="1" applyAlignment="1">
      <alignment horizontal="left"/>
    </xf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/>
    <xf numFmtId="176" fontId="25" fillId="0" borderId="7" xfId="2" applyNumberFormat="1" applyFont="1" applyFill="1" applyBorder="1" applyAlignment="1">
      <alignment horizontal="right" vertical="center"/>
    </xf>
    <xf numFmtId="176" fontId="25" fillId="0" borderId="7" xfId="2" applyNumberFormat="1" applyFont="1" applyFill="1" applyBorder="1" applyAlignment="1">
      <alignment horizontal="right" vertical="center" shrinkToFit="1"/>
    </xf>
    <xf numFmtId="0" fontId="14" fillId="0" borderId="0" xfId="4" applyFont="1" applyAlignment="1">
      <alignment horizontal="center" vertical="center"/>
    </xf>
    <xf numFmtId="0" fontId="0" fillId="0" borderId="0" xfId="3" applyNumberFormat="1" applyFont="1" applyFill="1" applyBorder="1" applyAlignment="1">
      <alignment vertical="center" wrapText="1"/>
    </xf>
    <xf numFmtId="0" fontId="3" fillId="0" borderId="0" xfId="3" applyNumberFormat="1" applyFont="1" applyFill="1" applyBorder="1" applyAlignment="1">
      <alignment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2" fillId="0" borderId="20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distributed" vertical="center"/>
    </xf>
    <xf numFmtId="0" fontId="12" fillId="0" borderId="19" xfId="4" applyFont="1" applyFill="1" applyBorder="1" applyAlignment="1">
      <alignment horizontal="distributed"/>
    </xf>
    <xf numFmtId="0" fontId="6" fillId="0" borderId="30" xfId="3" applyNumberFormat="1" applyFont="1" applyFill="1" applyBorder="1" applyAlignment="1">
      <alignment horizontal="left" vertical="center" wrapText="1"/>
    </xf>
    <xf numFmtId="0" fontId="6" fillId="0" borderId="31" xfId="3" applyNumberFormat="1" applyFont="1" applyFill="1" applyBorder="1" applyAlignment="1">
      <alignment horizontal="left" vertical="center"/>
    </xf>
    <xf numFmtId="0" fontId="6" fillId="0" borderId="32" xfId="3" applyNumberFormat="1" applyFont="1" applyFill="1" applyBorder="1" applyAlignment="1">
      <alignment horizontal="left" vertical="center"/>
    </xf>
    <xf numFmtId="0" fontId="6" fillId="0" borderId="33" xfId="3" applyNumberFormat="1" applyFont="1" applyFill="1" applyBorder="1" applyAlignment="1">
      <alignment horizontal="left" vertical="center"/>
    </xf>
    <xf numFmtId="0" fontId="6" fillId="0" borderId="34" xfId="3" applyNumberFormat="1" applyFont="1" applyFill="1" applyBorder="1" applyAlignment="1">
      <alignment horizontal="left" vertical="center"/>
    </xf>
    <xf numFmtId="0" fontId="6" fillId="0" borderId="35" xfId="3" applyNumberFormat="1" applyFont="1" applyFill="1" applyBorder="1" applyAlignment="1">
      <alignment horizontal="left" vertical="center"/>
    </xf>
    <xf numFmtId="0" fontId="6" fillId="0" borderId="36" xfId="3" applyNumberFormat="1" applyFont="1" applyFill="1" applyBorder="1" applyAlignment="1">
      <alignment horizontal="left" vertical="center"/>
    </xf>
    <xf numFmtId="0" fontId="6" fillId="0" borderId="37" xfId="3" applyNumberFormat="1" applyFont="1" applyFill="1" applyBorder="1" applyAlignment="1">
      <alignment horizontal="left" vertical="center"/>
    </xf>
    <xf numFmtId="0" fontId="6" fillId="0" borderId="38" xfId="3" applyNumberFormat="1" applyFont="1" applyFill="1" applyBorder="1" applyAlignment="1">
      <alignment horizontal="lef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/>
    </xf>
    <xf numFmtId="0" fontId="18" fillId="0" borderId="20" xfId="3" applyNumberFormat="1" applyFont="1" applyFill="1" applyBorder="1" applyAlignment="1">
      <alignment horizontal="left" vertical="center"/>
    </xf>
    <xf numFmtId="0" fontId="5" fillId="0" borderId="19" xfId="3" applyNumberFormat="1" applyFont="1" applyFill="1" applyBorder="1" applyAlignment="1">
      <alignment wrapText="1"/>
    </xf>
    <xf numFmtId="0" fontId="5" fillId="0" borderId="19" xfId="3" applyNumberFormat="1" applyFont="1" applyFill="1" applyBorder="1" applyAlignment="1"/>
    <xf numFmtId="0" fontId="8" fillId="0" borderId="0" xfId="3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left" vertical="center" wrapText="1"/>
    </xf>
    <xf numFmtId="0" fontId="19" fillId="0" borderId="20" xfId="4" applyFont="1" applyFill="1" applyBorder="1" applyAlignment="1">
      <alignment horizontal="left"/>
    </xf>
    <xf numFmtId="0" fontId="10" fillId="0" borderId="19" xfId="3" applyNumberFormat="1" applyFont="1" applyFill="1" applyBorder="1" applyAlignment="1">
      <alignment horizontal="distributed" vertical="center"/>
    </xf>
    <xf numFmtId="0" fontId="4" fillId="0" borderId="19" xfId="4" applyFont="1" applyFill="1" applyBorder="1" applyAlignment="1">
      <alignment horizontal="distributed"/>
    </xf>
    <xf numFmtId="0" fontId="10" fillId="0" borderId="0" xfId="3" applyNumberFormat="1" applyFont="1" applyFill="1" applyBorder="1" applyAlignment="1">
      <alignment horizontal="distributed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 shrinkToFit="1"/>
    </xf>
    <xf numFmtId="0" fontId="28" fillId="0" borderId="30" xfId="2" applyNumberFormat="1" applyFont="1" applyFill="1" applyBorder="1" applyAlignment="1">
      <alignment horizontal="left" vertical="center" wrapText="1"/>
    </xf>
    <xf numFmtId="0" fontId="28" fillId="0" borderId="31" xfId="2" applyNumberFormat="1" applyFont="1" applyFill="1" applyBorder="1" applyAlignment="1">
      <alignment horizontal="left" vertical="center"/>
    </xf>
    <xf numFmtId="0" fontId="28" fillId="0" borderId="32" xfId="2" applyNumberFormat="1" applyFont="1" applyFill="1" applyBorder="1" applyAlignment="1">
      <alignment horizontal="left" vertical="center"/>
    </xf>
    <xf numFmtId="0" fontId="28" fillId="0" borderId="33" xfId="2" applyNumberFormat="1" applyFont="1" applyFill="1" applyBorder="1" applyAlignment="1">
      <alignment horizontal="left" vertical="center"/>
    </xf>
    <xf numFmtId="0" fontId="28" fillId="0" borderId="34" xfId="2" applyNumberFormat="1" applyFont="1" applyFill="1" applyBorder="1" applyAlignment="1">
      <alignment horizontal="left" vertical="center"/>
    </xf>
    <xf numFmtId="0" fontId="28" fillId="0" borderId="35" xfId="2" applyNumberFormat="1" applyFont="1" applyFill="1" applyBorder="1" applyAlignment="1">
      <alignment horizontal="left" vertical="center"/>
    </xf>
    <xf numFmtId="0" fontId="28" fillId="0" borderId="36" xfId="2" applyNumberFormat="1" applyFont="1" applyFill="1" applyBorder="1" applyAlignment="1">
      <alignment horizontal="left" vertical="center"/>
    </xf>
    <xf numFmtId="0" fontId="28" fillId="0" borderId="37" xfId="2" applyNumberFormat="1" applyFont="1" applyFill="1" applyBorder="1" applyAlignment="1">
      <alignment horizontal="left" vertical="center"/>
    </xf>
    <xf numFmtId="0" fontId="28" fillId="0" borderId="38" xfId="2" applyNumberFormat="1" applyFont="1" applyFill="1" applyBorder="1" applyAlignment="1">
      <alignment horizontal="left" vertical="center"/>
    </xf>
    <xf numFmtId="0" fontId="28" fillId="0" borderId="19" xfId="2" applyNumberFormat="1" applyFont="1" applyFill="1" applyBorder="1" applyAlignment="1">
      <alignment vertical="center" shrinkToFit="1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left" vertical="center"/>
    </xf>
    <xf numFmtId="0" fontId="18" fillId="0" borderId="19" xfId="2" applyNumberFormat="1" applyFont="1" applyFill="1" applyBorder="1" applyAlignment="1">
      <alignment horizontal="center" vertical="center" shrinkToFit="1"/>
    </xf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20" xfId="2" applyNumberFormat="1" applyFont="1" applyFill="1" applyBorder="1" applyAlignment="1">
      <alignment horizontal="right" vertical="center" indent="2"/>
    </xf>
    <xf numFmtId="0" fontId="18" fillId="0" borderId="19" xfId="2" applyNumberFormat="1" applyFont="1" applyFill="1" applyBorder="1" applyAlignment="1">
      <alignment wrapText="1"/>
    </xf>
    <xf numFmtId="0" fontId="30" fillId="0" borderId="20" xfId="2" applyNumberFormat="1" applyFont="1" applyFill="1" applyBorder="1" applyAlignment="1">
      <alignment vertical="center" shrinkToFit="1"/>
    </xf>
    <xf numFmtId="0" fontId="31" fillId="0" borderId="19" xfId="2" applyNumberFormat="1" applyFont="1" applyFill="1" applyBorder="1" applyAlignment="1">
      <alignment vertical="center" shrinkToFit="1"/>
    </xf>
    <xf numFmtId="0" fontId="18" fillId="0" borderId="20" xfId="2" applyNumberFormat="1" applyFont="1" applyFill="1" applyBorder="1" applyAlignment="1">
      <alignment horizontal="center" vertical="center"/>
    </xf>
    <xf numFmtId="0" fontId="18" fillId="0" borderId="19" xfId="2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distributed" vertical="center" indent="1"/>
    </xf>
    <xf numFmtId="0" fontId="18" fillId="0" borderId="20" xfId="2" applyNumberFormat="1" applyFont="1" applyFill="1" applyBorder="1" applyAlignment="1">
      <alignment horizontal="distributed" vertical="center"/>
    </xf>
    <xf numFmtId="176" fontId="18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4" applyFont="1" applyFill="1" applyBorder="1" applyAlignment="1"/>
    <xf numFmtId="176" fontId="5" fillId="0" borderId="9" xfId="2" applyNumberFormat="1" applyFont="1" applyFill="1" applyBorder="1" applyAlignment="1" applyProtection="1">
      <alignment horizontal="right" vertical="center"/>
      <protection locked="0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10" xfId="2" applyNumberFormat="1" applyFont="1" applyFill="1" applyBorder="1" applyAlignment="1" applyProtection="1">
      <alignment horizontal="right" vertical="center"/>
      <protection locked="0"/>
    </xf>
    <xf numFmtId="176" fontId="5" fillId="0" borderId="5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5" fillId="0" borderId="39" xfId="2" applyNumberFormat="1" applyFont="1" applyFill="1" applyBorder="1" applyAlignment="1" applyProtection="1">
      <alignment horizontal="right" vertical="center"/>
      <protection locked="0"/>
    </xf>
    <xf numFmtId="176" fontId="5" fillId="0" borderId="6" xfId="2" applyNumberFormat="1" applyFont="1" applyFill="1" applyBorder="1" applyAlignment="1" applyProtection="1">
      <alignment horizontal="right" vertical="center"/>
      <protection locked="0"/>
    </xf>
    <xf numFmtId="0" fontId="18" fillId="0" borderId="0" xfId="4" applyFont="1" applyFill="1" applyBorder="1" applyAlignment="1">
      <alignment horizontal="right" vertical="center"/>
    </xf>
    <xf numFmtId="0" fontId="23" fillId="0" borderId="0" xfId="4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18" fillId="0" borderId="43" xfId="4" applyFont="1" applyFill="1" applyBorder="1" applyAlignment="1">
      <alignment horizontal="right" vertical="center"/>
    </xf>
    <xf numFmtId="0" fontId="19" fillId="0" borderId="16" xfId="4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>
      <alignment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55" xfId="4" applyFont="1" applyFill="1" applyBorder="1" applyAlignment="1">
      <alignment horizontal="center" vertical="center"/>
    </xf>
    <xf numFmtId="0" fontId="15" fillId="0" borderId="61" xfId="4" applyFont="1" applyFill="1" applyBorder="1" applyAlignment="1">
      <alignment horizontal="center" vertical="center"/>
    </xf>
    <xf numFmtId="0" fontId="15" fillId="0" borderId="54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62" xfId="4" applyFont="1" applyFill="1" applyBorder="1" applyAlignment="1">
      <alignment horizontal="center" vertical="center"/>
    </xf>
    <xf numFmtId="0" fontId="15" fillId="0" borderId="64" xfId="4" applyFont="1" applyFill="1" applyBorder="1" applyAlignment="1">
      <alignment horizontal="center" vertical="center"/>
    </xf>
    <xf numFmtId="0" fontId="15" fillId="0" borderId="63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right" vertical="center"/>
    </xf>
    <xf numFmtId="0" fontId="18" fillId="0" borderId="44" xfId="4" applyFont="1" applyFill="1" applyBorder="1" applyAlignment="1">
      <alignment horizontal="right" vertical="center"/>
    </xf>
    <xf numFmtId="0" fontId="5" fillId="0" borderId="49" xfId="5" applyFont="1" applyFill="1" applyBorder="1" applyAlignment="1">
      <alignment horizontal="center" vertical="center" wrapText="1"/>
    </xf>
    <xf numFmtId="0" fontId="9" fillId="0" borderId="49" xfId="5" applyFont="1" applyFill="1" applyBorder="1" applyAlignment="1">
      <alignment horizontal="center" vertical="center"/>
    </xf>
    <xf numFmtId="0" fontId="5" fillId="0" borderId="42" xfId="5" applyFont="1" applyFill="1" applyBorder="1" applyAlignment="1">
      <alignment horizontal="center" vertical="center" wrapText="1"/>
    </xf>
    <xf numFmtId="0" fontId="9" fillId="0" borderId="48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6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9" fillId="0" borderId="26" xfId="4" applyFont="1" applyFill="1" applyBorder="1" applyAlignment="1"/>
    <xf numFmtId="0" fontId="9" fillId="0" borderId="25" xfId="4" applyFont="1" applyFill="1" applyBorder="1" applyAlignment="1"/>
    <xf numFmtId="0" fontId="5" fillId="0" borderId="28" xfId="5" applyFont="1" applyFill="1" applyBorder="1" applyAlignment="1">
      <alignment horizontal="center" vertical="center" wrapText="1"/>
    </xf>
    <xf numFmtId="0" fontId="5" fillId="0" borderId="56" xfId="5" applyFont="1" applyFill="1" applyBorder="1" applyAlignment="1">
      <alignment horizontal="center" vertical="center" wrapText="1"/>
    </xf>
    <xf numFmtId="0" fontId="5" fillId="2" borderId="57" xfId="5" applyFont="1" applyFill="1" applyBorder="1" applyAlignment="1">
      <alignment horizontal="center" vertical="center" wrapText="1"/>
    </xf>
    <xf numFmtId="0" fontId="5" fillId="2" borderId="56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5" fillId="2" borderId="49" xfId="5" applyFont="1" applyFill="1" applyBorder="1" applyAlignment="1">
      <alignment horizontal="center" vertical="center"/>
    </xf>
    <xf numFmtId="0" fontId="9" fillId="2" borderId="49" xfId="5" applyFont="1" applyFill="1" applyBorder="1" applyAlignment="1">
      <alignment horizontal="center" vertical="center"/>
    </xf>
    <xf numFmtId="0" fontId="5" fillId="0" borderId="49" xfId="5" applyFont="1" applyFill="1" applyBorder="1" applyAlignment="1">
      <alignment horizontal="center" vertical="center"/>
    </xf>
  </cellXfs>
  <cellStyles count="6">
    <cellStyle name="桁区切り 2" xfId="1"/>
    <cellStyle name="桁区切り 2 2" xfId="2"/>
    <cellStyle name="桁区切り 3" xfId="3"/>
    <cellStyle name="標準" xfId="0" builtinId="0"/>
    <cellStyle name="標準 2" xfId="4"/>
    <cellStyle name="標準_20第6部p64（統計年報_H16年度）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0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2" x14ac:dyDescent="0.15"/>
  <cols>
    <col min="1" max="1" width="2.33203125" style="56" customWidth="1"/>
    <col min="2" max="2" width="13.77734375" style="56" customWidth="1"/>
    <col min="3" max="4" width="3" style="56" customWidth="1"/>
    <col min="5" max="5" width="12.88671875" style="56" customWidth="1"/>
    <col min="6" max="7" width="3.21875" style="56" customWidth="1"/>
    <col min="8" max="8" width="12.77734375" style="56" customWidth="1"/>
    <col min="9" max="10" width="3.109375" style="56" customWidth="1"/>
    <col min="11" max="11" width="12.77734375" style="56" customWidth="1"/>
    <col min="12" max="12" width="3" style="56" customWidth="1"/>
    <col min="13" max="19" width="9" style="56"/>
    <col min="20" max="20" width="9" style="57"/>
    <col min="21" max="16384" width="9" style="56"/>
  </cols>
  <sheetData>
    <row r="1" spans="1:20" ht="41.25" customHeight="1" x14ac:dyDescent="0.15">
      <c r="A1" s="312" t="s">
        <v>237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S1" s="57"/>
      <c r="T1" s="56"/>
    </row>
    <row r="2" spans="1:20" s="58" customFormat="1" ht="28.5" customHeight="1" thickBot="1" x14ac:dyDescent="0.25">
      <c r="B2" s="58" t="s">
        <v>45</v>
      </c>
      <c r="K2" s="70"/>
      <c r="S2" s="59"/>
    </row>
    <row r="3" spans="1:20" s="58" customFormat="1" ht="36" customHeight="1" thickBot="1" x14ac:dyDescent="0.25">
      <c r="A3" s="232"/>
      <c r="B3" s="67" t="s">
        <v>44</v>
      </c>
      <c r="C3" s="239"/>
      <c r="D3" s="236"/>
      <c r="E3" s="71" t="s">
        <v>43</v>
      </c>
      <c r="F3" s="68"/>
      <c r="G3" s="242"/>
      <c r="H3" s="67" t="s">
        <v>42</v>
      </c>
      <c r="I3" s="69"/>
      <c r="J3" s="68"/>
      <c r="K3" s="67" t="s">
        <v>41</v>
      </c>
      <c r="L3" s="66"/>
      <c r="S3" s="59"/>
    </row>
    <row r="4" spans="1:20" s="58" customFormat="1" ht="36" customHeight="1" thickBot="1" x14ac:dyDescent="0.25">
      <c r="A4" s="233"/>
      <c r="B4" s="65" t="s">
        <v>40</v>
      </c>
      <c r="C4" s="240"/>
      <c r="D4" s="238"/>
      <c r="E4" s="114">
        <f>SUM(E5:E20)</f>
        <v>32237</v>
      </c>
      <c r="F4" s="113" t="s">
        <v>57</v>
      </c>
      <c r="G4" s="243"/>
      <c r="H4" s="114">
        <f>SUM(H5:H20)</f>
        <v>34140</v>
      </c>
      <c r="I4" s="115" t="s">
        <v>57</v>
      </c>
      <c r="J4" s="113"/>
      <c r="K4" s="116">
        <f t="shared" ref="K4:K20" si="0">+ROUND(E4/H4,2)</f>
        <v>0.94</v>
      </c>
      <c r="L4" s="64"/>
      <c r="S4" s="59"/>
    </row>
    <row r="5" spans="1:20" s="58" customFormat="1" ht="36" customHeight="1" x14ac:dyDescent="0.2">
      <c r="A5" s="234"/>
      <c r="B5" s="63" t="s">
        <v>15</v>
      </c>
      <c r="C5" s="241"/>
      <c r="D5" s="237"/>
      <c r="E5" s="117">
        <f>'1 水路通報実施P59-61'!I7</f>
        <v>2456</v>
      </c>
      <c r="F5" s="118"/>
      <c r="G5" s="244"/>
      <c r="H5" s="117">
        <v>3177</v>
      </c>
      <c r="I5" s="119"/>
      <c r="J5" s="118"/>
      <c r="K5" s="120">
        <f t="shared" si="0"/>
        <v>0.77</v>
      </c>
      <c r="L5" s="62"/>
      <c r="S5" s="59"/>
    </row>
    <row r="6" spans="1:20" s="58" customFormat="1" ht="36" customHeight="1" x14ac:dyDescent="0.2">
      <c r="A6" s="234"/>
      <c r="B6" s="63" t="s">
        <v>14</v>
      </c>
      <c r="C6" s="241"/>
      <c r="D6" s="237"/>
      <c r="E6" s="117">
        <f>'1 水路通報実施P59-61'!J7</f>
        <v>83</v>
      </c>
      <c r="F6" s="118"/>
      <c r="G6" s="244"/>
      <c r="H6" s="117">
        <v>102</v>
      </c>
      <c r="I6" s="119"/>
      <c r="J6" s="118"/>
      <c r="K6" s="120">
        <f t="shared" si="0"/>
        <v>0.81</v>
      </c>
      <c r="L6" s="62"/>
      <c r="S6" s="59"/>
    </row>
    <row r="7" spans="1:20" s="58" customFormat="1" ht="36" customHeight="1" x14ac:dyDescent="0.2">
      <c r="A7" s="234"/>
      <c r="B7" s="63" t="s">
        <v>13</v>
      </c>
      <c r="C7" s="241"/>
      <c r="D7" s="237"/>
      <c r="E7" s="117">
        <f>'1 水路通報実施P59-61'!K7</f>
        <v>1184</v>
      </c>
      <c r="F7" s="118"/>
      <c r="G7" s="244"/>
      <c r="H7" s="117">
        <v>1288</v>
      </c>
      <c r="I7" s="119"/>
      <c r="J7" s="118"/>
      <c r="K7" s="120">
        <f t="shared" si="0"/>
        <v>0.92</v>
      </c>
      <c r="L7" s="62"/>
      <c r="S7" s="59"/>
    </row>
    <row r="8" spans="1:20" s="58" customFormat="1" ht="36" customHeight="1" x14ac:dyDescent="0.2">
      <c r="A8" s="234"/>
      <c r="B8" s="63" t="s">
        <v>12</v>
      </c>
      <c r="C8" s="241"/>
      <c r="D8" s="237"/>
      <c r="E8" s="117">
        <f>'1 水路通報実施P59-61'!L7</f>
        <v>5281</v>
      </c>
      <c r="F8" s="118"/>
      <c r="G8" s="244"/>
      <c r="H8" s="117">
        <v>5095</v>
      </c>
      <c r="I8" s="119"/>
      <c r="J8" s="118"/>
      <c r="K8" s="120">
        <f t="shared" si="0"/>
        <v>1.04</v>
      </c>
      <c r="L8" s="62"/>
      <c r="S8" s="59"/>
    </row>
    <row r="9" spans="1:20" s="58" customFormat="1" ht="36" customHeight="1" x14ac:dyDescent="0.2">
      <c r="A9" s="234"/>
      <c r="B9" s="63" t="s">
        <v>11</v>
      </c>
      <c r="C9" s="241"/>
      <c r="D9" s="237"/>
      <c r="E9" s="117">
        <f>'1 水路通報実施P59-61'!M7</f>
        <v>10202</v>
      </c>
      <c r="F9" s="118"/>
      <c r="G9" s="244"/>
      <c r="H9" s="117">
        <v>9724</v>
      </c>
      <c r="I9" s="119"/>
      <c r="J9" s="118"/>
      <c r="K9" s="120">
        <f t="shared" si="0"/>
        <v>1.05</v>
      </c>
      <c r="L9" s="62"/>
      <c r="S9" s="59"/>
    </row>
    <row r="10" spans="1:20" s="58" customFormat="1" ht="36" customHeight="1" x14ac:dyDescent="0.2">
      <c r="A10" s="234"/>
      <c r="B10" s="63" t="s">
        <v>10</v>
      </c>
      <c r="C10" s="241"/>
      <c r="D10" s="237"/>
      <c r="E10" s="117">
        <f>'1 水路通報実施P59-61'!N7</f>
        <v>3424</v>
      </c>
      <c r="F10" s="118"/>
      <c r="G10" s="244"/>
      <c r="H10" s="117">
        <v>3310</v>
      </c>
      <c r="I10" s="119"/>
      <c r="J10" s="118"/>
      <c r="K10" s="120">
        <f t="shared" si="0"/>
        <v>1.03</v>
      </c>
      <c r="L10" s="62"/>
      <c r="S10" s="59"/>
    </row>
    <row r="11" spans="1:20" s="58" customFormat="1" ht="36" customHeight="1" x14ac:dyDescent="0.2">
      <c r="A11" s="234"/>
      <c r="B11" s="63" t="s">
        <v>9</v>
      </c>
      <c r="C11" s="241"/>
      <c r="D11" s="237"/>
      <c r="E11" s="117">
        <f>'1 水路通報実施P59-61'!O7</f>
        <v>625</v>
      </c>
      <c r="F11" s="118"/>
      <c r="G11" s="244"/>
      <c r="H11" s="117">
        <v>808</v>
      </c>
      <c r="I11" s="119"/>
      <c r="J11" s="118"/>
      <c r="K11" s="120">
        <f t="shared" si="0"/>
        <v>0.77</v>
      </c>
      <c r="L11" s="62"/>
      <c r="S11" s="59"/>
    </row>
    <row r="12" spans="1:20" s="58" customFormat="1" ht="36" customHeight="1" x14ac:dyDescent="0.2">
      <c r="A12" s="234"/>
      <c r="B12" s="63" t="s">
        <v>8</v>
      </c>
      <c r="C12" s="241"/>
      <c r="D12" s="237"/>
      <c r="E12" s="117">
        <f>'1 水路通報実施P59-61'!P7</f>
        <v>417</v>
      </c>
      <c r="F12" s="118"/>
      <c r="G12" s="244"/>
      <c r="H12" s="117">
        <v>342</v>
      </c>
      <c r="I12" s="119"/>
      <c r="J12" s="118"/>
      <c r="K12" s="120">
        <f t="shared" si="0"/>
        <v>1.22</v>
      </c>
      <c r="L12" s="62"/>
      <c r="S12" s="59"/>
    </row>
    <row r="13" spans="1:20" s="58" customFormat="1" ht="36" customHeight="1" x14ac:dyDescent="0.2">
      <c r="A13" s="234"/>
      <c r="B13" s="63" t="s">
        <v>7</v>
      </c>
      <c r="C13" s="241"/>
      <c r="D13" s="237"/>
      <c r="E13" s="117">
        <f>'1 水路通報実施P59-61'!Q7</f>
        <v>3028</v>
      </c>
      <c r="F13" s="118"/>
      <c r="G13" s="244"/>
      <c r="H13" s="117">
        <v>3831</v>
      </c>
      <c r="I13" s="119"/>
      <c r="J13" s="118"/>
      <c r="K13" s="120">
        <f t="shared" si="0"/>
        <v>0.79</v>
      </c>
      <c r="L13" s="62"/>
      <c r="S13" s="59"/>
    </row>
    <row r="14" spans="1:20" s="58" customFormat="1" ht="36" customHeight="1" x14ac:dyDescent="0.2">
      <c r="A14" s="234"/>
      <c r="B14" s="63" t="s">
        <v>6</v>
      </c>
      <c r="C14" s="241"/>
      <c r="D14" s="237"/>
      <c r="E14" s="117">
        <f>'1 水路通報実施P59-61'!R7</f>
        <v>294</v>
      </c>
      <c r="F14" s="118"/>
      <c r="G14" s="244"/>
      <c r="H14" s="117">
        <v>234</v>
      </c>
      <c r="I14" s="119"/>
      <c r="J14" s="118"/>
      <c r="K14" s="120">
        <f t="shared" si="0"/>
        <v>1.26</v>
      </c>
      <c r="L14" s="62"/>
      <c r="S14" s="59"/>
    </row>
    <row r="15" spans="1:20" s="58" customFormat="1" ht="36" customHeight="1" x14ac:dyDescent="0.2">
      <c r="A15" s="234"/>
      <c r="B15" s="63" t="s">
        <v>39</v>
      </c>
      <c r="C15" s="241"/>
      <c r="D15" s="237"/>
      <c r="E15" s="117">
        <f>'1 水路通報実施P59-61'!S7</f>
        <v>910</v>
      </c>
      <c r="F15" s="118"/>
      <c r="G15" s="244"/>
      <c r="H15" s="117">
        <v>999</v>
      </c>
      <c r="I15" s="119"/>
      <c r="J15" s="118"/>
      <c r="K15" s="120">
        <f t="shared" si="0"/>
        <v>0.91</v>
      </c>
      <c r="L15" s="62"/>
      <c r="S15" s="59"/>
    </row>
    <row r="16" spans="1:20" s="58" customFormat="1" ht="36" customHeight="1" x14ac:dyDescent="0.2">
      <c r="A16" s="234"/>
      <c r="B16" s="63" t="s">
        <v>4</v>
      </c>
      <c r="C16" s="241"/>
      <c r="D16" s="237"/>
      <c r="E16" s="117">
        <f>'1 水路通報実施P59-61'!T7</f>
        <v>370</v>
      </c>
      <c r="F16" s="118"/>
      <c r="G16" s="244"/>
      <c r="H16" s="117">
        <v>454</v>
      </c>
      <c r="I16" s="119"/>
      <c r="J16" s="118"/>
      <c r="K16" s="120">
        <f t="shared" si="0"/>
        <v>0.81</v>
      </c>
      <c r="L16" s="62"/>
      <c r="S16" s="59"/>
    </row>
    <row r="17" spans="1:19" s="58" customFormat="1" ht="36" customHeight="1" x14ac:dyDescent="0.2">
      <c r="A17" s="234"/>
      <c r="B17" s="63" t="s">
        <v>3</v>
      </c>
      <c r="C17" s="241"/>
      <c r="D17" s="237"/>
      <c r="E17" s="117">
        <f>'1 水路通報実施P59-61'!U7</f>
        <v>632</v>
      </c>
      <c r="F17" s="118"/>
      <c r="G17" s="244"/>
      <c r="H17" s="117">
        <v>630</v>
      </c>
      <c r="I17" s="119"/>
      <c r="J17" s="118"/>
      <c r="K17" s="120">
        <f t="shared" si="0"/>
        <v>1</v>
      </c>
      <c r="L17" s="62"/>
      <c r="S17" s="59"/>
    </row>
    <row r="18" spans="1:19" s="58" customFormat="1" ht="36" customHeight="1" x14ac:dyDescent="0.2">
      <c r="A18" s="234"/>
      <c r="B18" s="63" t="s">
        <v>2</v>
      </c>
      <c r="C18" s="241"/>
      <c r="D18" s="237"/>
      <c r="E18" s="117">
        <f>'1 水路通報実施P59-61'!V7</f>
        <v>242</v>
      </c>
      <c r="F18" s="118"/>
      <c r="G18" s="244"/>
      <c r="H18" s="117">
        <v>467</v>
      </c>
      <c r="I18" s="119"/>
      <c r="J18" s="118"/>
      <c r="K18" s="120">
        <f t="shared" si="0"/>
        <v>0.52</v>
      </c>
      <c r="L18" s="62"/>
      <c r="S18" s="59"/>
    </row>
    <row r="19" spans="1:19" s="58" customFormat="1" ht="36" customHeight="1" x14ac:dyDescent="0.2">
      <c r="A19" s="234"/>
      <c r="B19" s="63" t="s">
        <v>1</v>
      </c>
      <c r="C19" s="241"/>
      <c r="D19" s="237"/>
      <c r="E19" s="117">
        <f>'1 水路通報実施P59-61'!W7</f>
        <v>264</v>
      </c>
      <c r="F19" s="118"/>
      <c r="G19" s="244"/>
      <c r="H19" s="117">
        <v>240</v>
      </c>
      <c r="I19" s="119"/>
      <c r="J19" s="118"/>
      <c r="K19" s="120">
        <f t="shared" si="0"/>
        <v>1.1000000000000001</v>
      </c>
      <c r="L19" s="62"/>
      <c r="S19" s="59"/>
    </row>
    <row r="20" spans="1:19" s="58" customFormat="1" ht="36" customHeight="1" thickBot="1" x14ac:dyDescent="0.25">
      <c r="A20" s="235"/>
      <c r="B20" s="61" t="s">
        <v>0</v>
      </c>
      <c r="C20" s="240"/>
      <c r="D20" s="238"/>
      <c r="E20" s="121">
        <f>'1 水路通報実施P59-61'!X7</f>
        <v>2825</v>
      </c>
      <c r="F20" s="122"/>
      <c r="G20" s="245"/>
      <c r="H20" s="121">
        <v>3439</v>
      </c>
      <c r="I20" s="123"/>
      <c r="J20" s="122"/>
      <c r="K20" s="167">
        <f t="shared" si="0"/>
        <v>0.82</v>
      </c>
      <c r="L20" s="60"/>
      <c r="S20" s="59"/>
    </row>
  </sheetData>
  <mergeCells count="1">
    <mergeCell ref="A1:L1"/>
  </mergeCells>
  <phoneticPr fontId="1"/>
  <printOptions horizontalCentered="1"/>
  <pageMargins left="0.59055118110236227" right="0.39370078740157483" top="0.78740157480314965" bottom="0.43307086614173229" header="0.51181102362204722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5"/>
  <sheetViews>
    <sheetView view="pageBreakPreview" topLeftCell="A34" zoomScaleNormal="100" zoomScaleSheetLayoutView="100" workbookViewId="0">
      <selection activeCell="H6" sqref="H6"/>
    </sheetView>
  </sheetViews>
  <sheetFormatPr defaultColWidth="9" defaultRowHeight="9.6" x14ac:dyDescent="0.15"/>
  <cols>
    <col min="1" max="1" width="0.77734375" style="6" customWidth="1"/>
    <col min="2" max="2" width="7.88671875" style="6" customWidth="1"/>
    <col min="3" max="3" width="0.77734375" style="6" customWidth="1"/>
    <col min="4" max="4" width="7.88671875" style="6" customWidth="1"/>
    <col min="5" max="5" width="0.77734375" style="6" customWidth="1"/>
    <col min="6" max="6" width="9.21875" style="6" customWidth="1"/>
    <col min="7" max="7" width="0.88671875" style="6" customWidth="1"/>
    <col min="8" max="8" width="7.6640625" style="5" customWidth="1"/>
    <col min="9" max="24" width="5.88671875" style="5" customWidth="1"/>
    <col min="25" max="16384" width="9" style="5"/>
  </cols>
  <sheetData>
    <row r="1" spans="1:26" s="6" customFormat="1" ht="24" customHeight="1" x14ac:dyDescent="0.15">
      <c r="A1" s="55" t="s">
        <v>38</v>
      </c>
      <c r="B1" s="5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6" s="6" customFormat="1" ht="20.25" customHeight="1" thickBot="1" x14ac:dyDescent="0.2">
      <c r="A2" s="31"/>
      <c r="B2" s="313" t="s">
        <v>37</v>
      </c>
      <c r="C2" s="314"/>
      <c r="D2" s="314"/>
      <c r="E2" s="314"/>
      <c r="F2" s="314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6" s="6" customFormat="1" ht="12" customHeight="1" x14ac:dyDescent="0.15">
      <c r="A3" s="320" t="s">
        <v>238</v>
      </c>
      <c r="B3" s="321"/>
      <c r="C3" s="321"/>
      <c r="D3" s="321"/>
      <c r="E3" s="321"/>
      <c r="F3" s="321"/>
      <c r="G3" s="322"/>
      <c r="H3" s="54"/>
      <c r="I3" s="38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2"/>
    </row>
    <row r="4" spans="1:26" s="6" customFormat="1" ht="54.6" customHeight="1" x14ac:dyDescent="0.15">
      <c r="A4" s="323"/>
      <c r="B4" s="324"/>
      <c r="C4" s="324"/>
      <c r="D4" s="324"/>
      <c r="E4" s="324"/>
      <c r="F4" s="324"/>
      <c r="G4" s="325"/>
      <c r="H4" s="211" t="s">
        <v>16</v>
      </c>
      <c r="I4" s="51" t="s">
        <v>15</v>
      </c>
      <c r="J4" s="49" t="s">
        <v>14</v>
      </c>
      <c r="K4" s="49" t="s">
        <v>13</v>
      </c>
      <c r="L4" s="49" t="s">
        <v>12</v>
      </c>
      <c r="M4" s="49" t="s">
        <v>11</v>
      </c>
      <c r="N4" s="49" t="s">
        <v>10</v>
      </c>
      <c r="O4" s="49" t="s">
        <v>9</v>
      </c>
      <c r="P4" s="49" t="s">
        <v>8</v>
      </c>
      <c r="Q4" s="49" t="s">
        <v>7</v>
      </c>
      <c r="R4" s="49" t="s">
        <v>6</v>
      </c>
      <c r="S4" s="50" t="s">
        <v>5</v>
      </c>
      <c r="T4" s="49" t="s">
        <v>4</v>
      </c>
      <c r="U4" s="49" t="s">
        <v>3</v>
      </c>
      <c r="V4" s="49" t="s">
        <v>2</v>
      </c>
      <c r="W4" s="49" t="s">
        <v>1</v>
      </c>
      <c r="X4" s="48" t="s">
        <v>0</v>
      </c>
    </row>
    <row r="5" spans="1:26" s="6" customFormat="1" ht="9.6" customHeight="1" thickBot="1" x14ac:dyDescent="0.2">
      <c r="A5" s="326"/>
      <c r="B5" s="327"/>
      <c r="C5" s="327"/>
      <c r="D5" s="327"/>
      <c r="E5" s="327"/>
      <c r="F5" s="327"/>
      <c r="G5" s="328"/>
      <c r="H5" s="47"/>
      <c r="I5" s="46"/>
      <c r="J5" s="44"/>
      <c r="K5" s="44"/>
      <c r="L5" s="44"/>
      <c r="M5" s="44"/>
      <c r="N5" s="44"/>
      <c r="O5" s="44"/>
      <c r="P5" s="44"/>
      <c r="Q5" s="44"/>
      <c r="R5" s="44"/>
      <c r="S5" s="45"/>
      <c r="T5" s="44"/>
      <c r="U5" s="44"/>
      <c r="V5" s="44"/>
      <c r="W5" s="44"/>
      <c r="X5" s="43"/>
    </row>
    <row r="6" spans="1:26" s="6" customFormat="1" ht="18.75" customHeight="1" x14ac:dyDescent="0.15">
      <c r="A6" s="20"/>
      <c r="B6" s="315"/>
      <c r="C6" s="316"/>
      <c r="D6" s="316"/>
      <c r="E6" s="316"/>
      <c r="F6" s="316"/>
      <c r="G6" s="246"/>
      <c r="H6" s="42"/>
      <c r="I6" s="41" t="s">
        <v>19</v>
      </c>
      <c r="J6" s="40" t="s">
        <v>19</v>
      </c>
      <c r="K6" s="40" t="s">
        <v>19</v>
      </c>
      <c r="L6" s="40" t="s">
        <v>19</v>
      </c>
      <c r="M6" s="40" t="s">
        <v>19</v>
      </c>
      <c r="N6" s="40" t="s">
        <v>19</v>
      </c>
      <c r="O6" s="40" t="s">
        <v>19</v>
      </c>
      <c r="P6" s="40" t="s">
        <v>19</v>
      </c>
      <c r="Q6" s="40" t="s">
        <v>19</v>
      </c>
      <c r="R6" s="40" t="s">
        <v>19</v>
      </c>
      <c r="S6" s="40" t="s">
        <v>19</v>
      </c>
      <c r="T6" s="40" t="s">
        <v>19</v>
      </c>
      <c r="U6" s="40" t="s">
        <v>19</v>
      </c>
      <c r="V6" s="40" t="s">
        <v>19</v>
      </c>
      <c r="W6" s="40" t="s">
        <v>19</v>
      </c>
      <c r="X6" s="39" t="s">
        <v>19</v>
      </c>
    </row>
    <row r="7" spans="1:26" ht="20.399999999999999" customHeight="1" thickBot="1" x14ac:dyDescent="0.2">
      <c r="A7" s="15"/>
      <c r="B7" s="317" t="s">
        <v>36</v>
      </c>
      <c r="C7" s="317"/>
      <c r="D7" s="317"/>
      <c r="E7" s="317"/>
      <c r="F7" s="317"/>
      <c r="G7" s="247"/>
      <c r="H7" s="124">
        <f>SUM(H8:H10)+SUM(H26:H31)</f>
        <v>32237</v>
      </c>
      <c r="I7" s="125">
        <f>SUM(I8:I10)+SUM(I26:I31)</f>
        <v>2456</v>
      </c>
      <c r="J7" s="146">
        <f>SUM(J8:J10)+SUM(J26:J31)</f>
        <v>83</v>
      </c>
      <c r="K7" s="147">
        <f t="shared" ref="K7:X7" si="0">SUM(K8:K10)+SUM(K26:K31)</f>
        <v>1184</v>
      </c>
      <c r="L7" s="146">
        <f t="shared" si="0"/>
        <v>5281</v>
      </c>
      <c r="M7" s="147">
        <f t="shared" si="0"/>
        <v>10202</v>
      </c>
      <c r="N7" s="146">
        <f t="shared" si="0"/>
        <v>3424</v>
      </c>
      <c r="O7" s="147">
        <f t="shared" si="0"/>
        <v>625</v>
      </c>
      <c r="P7" s="146">
        <f t="shared" si="0"/>
        <v>417</v>
      </c>
      <c r="Q7" s="147">
        <f t="shared" si="0"/>
        <v>3028</v>
      </c>
      <c r="R7" s="146">
        <f t="shared" si="0"/>
        <v>294</v>
      </c>
      <c r="S7" s="146">
        <f t="shared" si="0"/>
        <v>910</v>
      </c>
      <c r="T7" s="146">
        <f t="shared" si="0"/>
        <v>370</v>
      </c>
      <c r="U7" s="147">
        <f t="shared" si="0"/>
        <v>632</v>
      </c>
      <c r="V7" s="146">
        <f t="shared" si="0"/>
        <v>242</v>
      </c>
      <c r="W7" s="147">
        <f t="shared" si="0"/>
        <v>264</v>
      </c>
      <c r="X7" s="127">
        <f t="shared" si="0"/>
        <v>2825</v>
      </c>
    </row>
    <row r="8" spans="1:26" ht="30" customHeight="1" x14ac:dyDescent="0.2">
      <c r="A8" s="14"/>
      <c r="B8" s="318" t="s">
        <v>35</v>
      </c>
      <c r="C8" s="318"/>
      <c r="D8" s="318"/>
      <c r="E8" s="319"/>
      <c r="F8" s="230" t="s">
        <v>30</v>
      </c>
      <c r="G8" s="248"/>
      <c r="H8" s="138">
        <f t="shared" ref="H8" si="1">SUM(I8:X8)</f>
        <v>2629</v>
      </c>
      <c r="I8" s="7">
        <v>781</v>
      </c>
      <c r="J8" s="140">
        <v>0</v>
      </c>
      <c r="K8" s="140">
        <v>1</v>
      </c>
      <c r="L8" s="140">
        <v>547</v>
      </c>
      <c r="M8" s="140">
        <v>226</v>
      </c>
      <c r="N8" s="140">
        <v>539</v>
      </c>
      <c r="O8" s="140">
        <v>77</v>
      </c>
      <c r="P8" s="140">
        <v>55</v>
      </c>
      <c r="Q8" s="140">
        <v>20</v>
      </c>
      <c r="R8" s="140">
        <v>0</v>
      </c>
      <c r="S8" s="140">
        <v>55</v>
      </c>
      <c r="T8" s="140">
        <v>0</v>
      </c>
      <c r="U8" s="140">
        <v>99</v>
      </c>
      <c r="V8" s="140">
        <v>58</v>
      </c>
      <c r="W8" s="140">
        <v>132</v>
      </c>
      <c r="X8" s="142">
        <v>39</v>
      </c>
      <c r="Z8" s="5">
        <f>H8+H9+H10</f>
        <v>17751</v>
      </c>
    </row>
    <row r="9" spans="1:26" ht="30" customHeight="1" x14ac:dyDescent="0.2">
      <c r="A9" s="14"/>
      <c r="B9" s="329" t="s">
        <v>35</v>
      </c>
      <c r="C9" s="330"/>
      <c r="D9" s="330"/>
      <c r="E9" s="330"/>
      <c r="F9" s="230" t="s">
        <v>34</v>
      </c>
      <c r="G9" s="248"/>
      <c r="H9" s="138">
        <f>SUM(I9:X9)</f>
        <v>2629</v>
      </c>
      <c r="I9" s="7">
        <v>781</v>
      </c>
      <c r="J9" s="140">
        <v>0</v>
      </c>
      <c r="K9" s="140">
        <v>1</v>
      </c>
      <c r="L9" s="140">
        <v>547</v>
      </c>
      <c r="M9" s="140">
        <v>226</v>
      </c>
      <c r="N9" s="140">
        <v>539</v>
      </c>
      <c r="O9" s="140">
        <v>77</v>
      </c>
      <c r="P9" s="140">
        <v>55</v>
      </c>
      <c r="Q9" s="140">
        <v>20</v>
      </c>
      <c r="R9" s="140">
        <v>0</v>
      </c>
      <c r="S9" s="140">
        <v>55</v>
      </c>
      <c r="T9" s="140">
        <v>0</v>
      </c>
      <c r="U9" s="140">
        <v>99</v>
      </c>
      <c r="V9" s="140">
        <v>58</v>
      </c>
      <c r="W9" s="140">
        <v>132</v>
      </c>
      <c r="X9" s="142">
        <v>39</v>
      </c>
    </row>
    <row r="10" spans="1:26" ht="30" customHeight="1" x14ac:dyDescent="0.2">
      <c r="A10" s="14"/>
      <c r="B10" s="329" t="s">
        <v>33</v>
      </c>
      <c r="C10" s="329"/>
      <c r="D10" s="329"/>
      <c r="E10" s="330"/>
      <c r="F10" s="230" t="s">
        <v>32</v>
      </c>
      <c r="G10" s="248"/>
      <c r="H10" s="138">
        <f>SUM(I10:X10)</f>
        <v>12493</v>
      </c>
      <c r="I10" s="148">
        <f>SUM(I11:I21)</f>
        <v>648</v>
      </c>
      <c r="J10" s="140">
        <f>SUM(J11:J21)</f>
        <v>1</v>
      </c>
      <c r="K10" s="140">
        <f t="shared" ref="K10:V10" si="2">SUM(K11:K21)</f>
        <v>90</v>
      </c>
      <c r="L10" s="140">
        <f t="shared" si="2"/>
        <v>2261</v>
      </c>
      <c r="M10" s="140">
        <f t="shared" si="2"/>
        <v>2814</v>
      </c>
      <c r="N10" s="140">
        <f t="shared" si="2"/>
        <v>2317</v>
      </c>
      <c r="O10" s="140">
        <f t="shared" si="2"/>
        <v>119</v>
      </c>
      <c r="P10" s="140">
        <f t="shared" si="2"/>
        <v>138</v>
      </c>
      <c r="Q10" s="140">
        <f t="shared" si="2"/>
        <v>2789</v>
      </c>
      <c r="R10" s="140">
        <f t="shared" si="2"/>
        <v>40</v>
      </c>
      <c r="S10" s="140">
        <f t="shared" si="2"/>
        <v>171</v>
      </c>
      <c r="T10" s="140">
        <f t="shared" si="2"/>
        <v>3</v>
      </c>
      <c r="U10" s="140">
        <f t="shared" si="2"/>
        <v>434</v>
      </c>
      <c r="V10" s="140">
        <f t="shared" si="2"/>
        <v>124</v>
      </c>
      <c r="W10" s="140">
        <f>SUM(W11:W21)</f>
        <v>0</v>
      </c>
      <c r="X10" s="141">
        <f>SUM(X11:X21)</f>
        <v>544</v>
      </c>
    </row>
    <row r="11" spans="1:26" ht="30" customHeight="1" x14ac:dyDescent="0.2">
      <c r="A11" s="14"/>
      <c r="B11" s="331" t="s">
        <v>31</v>
      </c>
      <c r="C11" s="331"/>
      <c r="D11" s="331"/>
      <c r="E11" s="332"/>
      <c r="F11" s="10" t="s">
        <v>30</v>
      </c>
      <c r="G11" s="248"/>
      <c r="H11" s="138">
        <f>SUM(I11:X11)</f>
        <v>1183</v>
      </c>
      <c r="I11" s="7">
        <v>60</v>
      </c>
      <c r="J11" s="140">
        <v>0</v>
      </c>
      <c r="K11" s="140">
        <v>0</v>
      </c>
      <c r="L11" s="140">
        <v>93</v>
      </c>
      <c r="M11" s="140">
        <v>310</v>
      </c>
      <c r="N11" s="140">
        <v>155</v>
      </c>
      <c r="O11" s="140">
        <v>10</v>
      </c>
      <c r="P11" s="140">
        <v>50</v>
      </c>
      <c r="Q11" s="140">
        <v>319</v>
      </c>
      <c r="R11" s="140">
        <v>0</v>
      </c>
      <c r="S11" s="140">
        <v>16</v>
      </c>
      <c r="T11" s="140">
        <v>0</v>
      </c>
      <c r="U11" s="140">
        <v>84</v>
      </c>
      <c r="V11" s="140">
        <v>23</v>
      </c>
      <c r="W11" s="140">
        <v>0</v>
      </c>
      <c r="X11" s="141">
        <v>63</v>
      </c>
    </row>
    <row r="12" spans="1:26" ht="30" customHeight="1" x14ac:dyDescent="0.2">
      <c r="A12" s="14"/>
      <c r="B12" s="333" t="s">
        <v>70</v>
      </c>
      <c r="C12" s="333"/>
      <c r="D12" s="333"/>
      <c r="E12" s="334"/>
      <c r="F12" s="10"/>
      <c r="G12" s="248"/>
      <c r="H12" s="138">
        <f t="shared" ref="H12:H21" si="3">SUM(I12:X12)</f>
        <v>1628</v>
      </c>
      <c r="I12" s="7">
        <v>93</v>
      </c>
      <c r="J12" s="140">
        <v>0</v>
      </c>
      <c r="K12" s="140">
        <v>2</v>
      </c>
      <c r="L12" s="140">
        <v>235</v>
      </c>
      <c r="M12" s="140">
        <v>259</v>
      </c>
      <c r="N12" s="140">
        <v>321</v>
      </c>
      <c r="O12" s="140">
        <v>15</v>
      </c>
      <c r="P12" s="140">
        <v>22</v>
      </c>
      <c r="Q12" s="140">
        <v>591</v>
      </c>
      <c r="R12" s="140">
        <v>6</v>
      </c>
      <c r="S12" s="140">
        <v>22</v>
      </c>
      <c r="T12" s="140">
        <v>0</v>
      </c>
      <c r="U12" s="140">
        <v>36</v>
      </c>
      <c r="V12" s="140">
        <v>2</v>
      </c>
      <c r="W12" s="140">
        <v>0</v>
      </c>
      <c r="X12" s="142">
        <v>24</v>
      </c>
    </row>
    <row r="13" spans="1:26" ht="30" customHeight="1" x14ac:dyDescent="0.2">
      <c r="A13" s="14"/>
      <c r="B13" s="333" t="s">
        <v>71</v>
      </c>
      <c r="C13" s="333"/>
      <c r="D13" s="333"/>
      <c r="E13" s="334"/>
      <c r="F13" s="10"/>
      <c r="G13" s="248"/>
      <c r="H13" s="138">
        <f t="shared" si="3"/>
        <v>1910</v>
      </c>
      <c r="I13" s="7">
        <v>32</v>
      </c>
      <c r="J13" s="140">
        <v>1</v>
      </c>
      <c r="K13" s="140">
        <v>0</v>
      </c>
      <c r="L13" s="140">
        <v>302</v>
      </c>
      <c r="M13" s="140">
        <v>441</v>
      </c>
      <c r="N13" s="140">
        <v>293</v>
      </c>
      <c r="O13" s="140">
        <v>7</v>
      </c>
      <c r="P13" s="140">
        <v>3</v>
      </c>
      <c r="Q13" s="140">
        <v>665</v>
      </c>
      <c r="R13" s="140">
        <v>17</v>
      </c>
      <c r="S13" s="140">
        <v>25</v>
      </c>
      <c r="T13" s="140">
        <v>0</v>
      </c>
      <c r="U13" s="140">
        <v>45</v>
      </c>
      <c r="V13" s="140">
        <v>0</v>
      </c>
      <c r="W13" s="140">
        <v>0</v>
      </c>
      <c r="X13" s="141">
        <v>79</v>
      </c>
    </row>
    <row r="14" spans="1:26" ht="30" customHeight="1" x14ac:dyDescent="0.2">
      <c r="A14" s="14"/>
      <c r="B14" s="333" t="s">
        <v>72</v>
      </c>
      <c r="C14" s="333"/>
      <c r="D14" s="333"/>
      <c r="E14" s="334"/>
      <c r="F14" s="10"/>
      <c r="G14" s="248"/>
      <c r="H14" s="138">
        <f t="shared" si="3"/>
        <v>1322</v>
      </c>
      <c r="I14" s="7">
        <v>29</v>
      </c>
      <c r="J14" s="140">
        <v>0</v>
      </c>
      <c r="K14" s="140">
        <v>0</v>
      </c>
      <c r="L14" s="140">
        <v>429</v>
      </c>
      <c r="M14" s="140">
        <v>146</v>
      </c>
      <c r="N14" s="140">
        <v>277</v>
      </c>
      <c r="O14" s="140">
        <v>3</v>
      </c>
      <c r="P14" s="140">
        <v>1</v>
      </c>
      <c r="Q14" s="140">
        <v>225</v>
      </c>
      <c r="R14" s="140">
        <v>0</v>
      </c>
      <c r="S14" s="140">
        <v>16</v>
      </c>
      <c r="T14" s="140">
        <v>0</v>
      </c>
      <c r="U14" s="140">
        <v>27</v>
      </c>
      <c r="V14" s="140">
        <v>44</v>
      </c>
      <c r="W14" s="140">
        <v>0</v>
      </c>
      <c r="X14" s="142">
        <v>125</v>
      </c>
    </row>
    <row r="15" spans="1:26" ht="30" customHeight="1" x14ac:dyDescent="0.2">
      <c r="A15" s="14"/>
      <c r="B15" s="333" t="s">
        <v>73</v>
      </c>
      <c r="C15" s="333"/>
      <c r="D15" s="333"/>
      <c r="E15" s="334"/>
      <c r="F15" s="10"/>
      <c r="G15" s="248"/>
      <c r="H15" s="138">
        <f t="shared" si="3"/>
        <v>768</v>
      </c>
      <c r="I15" s="7">
        <v>84</v>
      </c>
      <c r="J15" s="140">
        <v>0</v>
      </c>
      <c r="K15" s="140">
        <v>0</v>
      </c>
      <c r="L15" s="140">
        <v>242</v>
      </c>
      <c r="M15" s="140">
        <v>113</v>
      </c>
      <c r="N15" s="140">
        <v>200</v>
      </c>
      <c r="O15" s="140">
        <v>4</v>
      </c>
      <c r="P15" s="140">
        <v>1</v>
      </c>
      <c r="Q15" s="140">
        <v>55</v>
      </c>
      <c r="R15" s="140">
        <v>0</v>
      </c>
      <c r="S15" s="140">
        <v>0</v>
      </c>
      <c r="T15" s="140">
        <v>0</v>
      </c>
      <c r="U15" s="140">
        <v>26</v>
      </c>
      <c r="V15" s="140">
        <v>15</v>
      </c>
      <c r="W15" s="140">
        <v>0</v>
      </c>
      <c r="X15" s="142">
        <v>28</v>
      </c>
    </row>
    <row r="16" spans="1:26" ht="30" customHeight="1" x14ac:dyDescent="0.2">
      <c r="A16" s="14"/>
      <c r="B16" s="333" t="s">
        <v>74</v>
      </c>
      <c r="C16" s="333"/>
      <c r="D16" s="333"/>
      <c r="E16" s="334"/>
      <c r="F16" s="10"/>
      <c r="G16" s="248"/>
      <c r="H16" s="138">
        <f t="shared" si="3"/>
        <v>1231</v>
      </c>
      <c r="I16" s="7">
        <v>37</v>
      </c>
      <c r="J16" s="140">
        <v>0</v>
      </c>
      <c r="K16" s="140">
        <v>0</v>
      </c>
      <c r="L16" s="140">
        <v>246</v>
      </c>
      <c r="M16" s="140">
        <v>166</v>
      </c>
      <c r="N16" s="140">
        <v>372</v>
      </c>
      <c r="O16" s="140">
        <v>36</v>
      </c>
      <c r="P16" s="140">
        <v>0</v>
      </c>
      <c r="Q16" s="140">
        <v>255</v>
      </c>
      <c r="R16" s="140">
        <v>3</v>
      </c>
      <c r="S16" s="140">
        <v>13</v>
      </c>
      <c r="T16" s="140">
        <v>0</v>
      </c>
      <c r="U16" s="140">
        <v>29</v>
      </c>
      <c r="V16" s="140">
        <v>8</v>
      </c>
      <c r="W16" s="140">
        <v>0</v>
      </c>
      <c r="X16" s="142">
        <v>66</v>
      </c>
    </row>
    <row r="17" spans="1:25" ht="30" customHeight="1" x14ac:dyDescent="0.2">
      <c r="A17" s="14"/>
      <c r="B17" s="333" t="s">
        <v>75</v>
      </c>
      <c r="C17" s="333"/>
      <c r="D17" s="333"/>
      <c r="E17" s="334"/>
      <c r="F17" s="10"/>
      <c r="G17" s="248"/>
      <c r="H17" s="138">
        <f t="shared" si="3"/>
        <v>942</v>
      </c>
      <c r="I17" s="7">
        <v>61</v>
      </c>
      <c r="J17" s="140">
        <v>0</v>
      </c>
      <c r="K17" s="140">
        <v>20</v>
      </c>
      <c r="L17" s="140">
        <v>217</v>
      </c>
      <c r="M17" s="140">
        <v>164</v>
      </c>
      <c r="N17" s="140">
        <v>122</v>
      </c>
      <c r="O17" s="140">
        <v>5</v>
      </c>
      <c r="P17" s="140">
        <v>30</v>
      </c>
      <c r="Q17" s="140">
        <v>183</v>
      </c>
      <c r="R17" s="140">
        <v>1</v>
      </c>
      <c r="S17" s="140">
        <v>39</v>
      </c>
      <c r="T17" s="140">
        <v>0</v>
      </c>
      <c r="U17" s="140">
        <v>76</v>
      </c>
      <c r="V17" s="140">
        <v>0</v>
      </c>
      <c r="W17" s="140">
        <v>0</v>
      </c>
      <c r="X17" s="142">
        <v>24</v>
      </c>
    </row>
    <row r="18" spans="1:25" ht="30" customHeight="1" x14ac:dyDescent="0.2">
      <c r="A18" s="14"/>
      <c r="B18" s="333" t="s">
        <v>76</v>
      </c>
      <c r="C18" s="333"/>
      <c r="D18" s="333"/>
      <c r="E18" s="334"/>
      <c r="F18" s="10"/>
      <c r="G18" s="248"/>
      <c r="H18" s="138">
        <f t="shared" si="3"/>
        <v>875</v>
      </c>
      <c r="I18" s="7">
        <v>70</v>
      </c>
      <c r="J18" s="140">
        <v>0</v>
      </c>
      <c r="K18" s="140">
        <v>4</v>
      </c>
      <c r="L18" s="140">
        <v>116</v>
      </c>
      <c r="M18" s="140">
        <v>289</v>
      </c>
      <c r="N18" s="140">
        <v>170</v>
      </c>
      <c r="O18" s="140">
        <v>8</v>
      </c>
      <c r="P18" s="140">
        <v>3</v>
      </c>
      <c r="Q18" s="140">
        <v>136</v>
      </c>
      <c r="R18" s="140">
        <v>7</v>
      </c>
      <c r="S18" s="140">
        <v>13</v>
      </c>
      <c r="T18" s="140">
        <v>0</v>
      </c>
      <c r="U18" s="140">
        <v>20</v>
      </c>
      <c r="V18" s="140">
        <v>6</v>
      </c>
      <c r="W18" s="140">
        <v>0</v>
      </c>
      <c r="X18" s="142">
        <v>33</v>
      </c>
    </row>
    <row r="19" spans="1:25" ht="30" customHeight="1" x14ac:dyDescent="0.2">
      <c r="A19" s="14"/>
      <c r="B19" s="333" t="s">
        <v>77</v>
      </c>
      <c r="C19" s="333"/>
      <c r="D19" s="333"/>
      <c r="E19" s="334"/>
      <c r="F19" s="10"/>
      <c r="G19" s="248"/>
      <c r="H19" s="138">
        <f t="shared" si="3"/>
        <v>707</v>
      </c>
      <c r="I19" s="7">
        <v>98</v>
      </c>
      <c r="J19" s="140">
        <v>0</v>
      </c>
      <c r="K19" s="140">
        <v>0</v>
      </c>
      <c r="L19" s="140">
        <v>100</v>
      </c>
      <c r="M19" s="140">
        <v>83</v>
      </c>
      <c r="N19" s="140">
        <v>161</v>
      </c>
      <c r="O19" s="140">
        <v>0</v>
      </c>
      <c r="P19" s="140">
        <v>10</v>
      </c>
      <c r="Q19" s="140">
        <v>193</v>
      </c>
      <c r="R19" s="140">
        <v>1</v>
      </c>
      <c r="S19" s="140">
        <v>10</v>
      </c>
      <c r="T19" s="140">
        <v>0</v>
      </c>
      <c r="U19" s="140">
        <v>10</v>
      </c>
      <c r="V19" s="140">
        <v>13</v>
      </c>
      <c r="W19" s="140">
        <v>0</v>
      </c>
      <c r="X19" s="142">
        <v>28</v>
      </c>
    </row>
    <row r="20" spans="1:25" ht="30" customHeight="1" x14ac:dyDescent="0.2">
      <c r="A20" s="14"/>
      <c r="B20" s="333" t="s">
        <v>78</v>
      </c>
      <c r="C20" s="333"/>
      <c r="D20" s="333"/>
      <c r="E20" s="334"/>
      <c r="F20" s="10"/>
      <c r="G20" s="248"/>
      <c r="H20" s="138">
        <f t="shared" si="3"/>
        <v>736</v>
      </c>
      <c r="I20" s="7">
        <v>51</v>
      </c>
      <c r="J20" s="140">
        <v>0</v>
      </c>
      <c r="K20" s="140">
        <v>0</v>
      </c>
      <c r="L20" s="140">
        <v>93</v>
      </c>
      <c r="M20" s="140">
        <v>230</v>
      </c>
      <c r="N20" s="140">
        <v>124</v>
      </c>
      <c r="O20" s="140">
        <v>15</v>
      </c>
      <c r="P20" s="140">
        <v>17</v>
      </c>
      <c r="Q20" s="140">
        <v>114</v>
      </c>
      <c r="R20" s="140">
        <v>3</v>
      </c>
      <c r="S20" s="140">
        <v>4</v>
      </c>
      <c r="T20" s="140">
        <v>3</v>
      </c>
      <c r="U20" s="140">
        <v>28</v>
      </c>
      <c r="V20" s="140">
        <v>10</v>
      </c>
      <c r="W20" s="140">
        <v>0</v>
      </c>
      <c r="X20" s="142">
        <v>44</v>
      </c>
    </row>
    <row r="21" spans="1:25" ht="30" customHeight="1" thickBot="1" x14ac:dyDescent="0.2">
      <c r="A21" s="13"/>
      <c r="B21" s="335" t="s">
        <v>79</v>
      </c>
      <c r="C21" s="335"/>
      <c r="D21" s="335"/>
      <c r="E21" s="335"/>
      <c r="F21" s="35"/>
      <c r="G21" s="249"/>
      <c r="H21" s="124">
        <f t="shared" si="3"/>
        <v>1191</v>
      </c>
      <c r="I21" s="149">
        <v>33</v>
      </c>
      <c r="J21" s="144">
        <v>0</v>
      </c>
      <c r="K21" s="144">
        <v>64</v>
      </c>
      <c r="L21" s="144">
        <v>188</v>
      </c>
      <c r="M21" s="144">
        <v>613</v>
      </c>
      <c r="N21" s="144">
        <v>122</v>
      </c>
      <c r="O21" s="144">
        <v>16</v>
      </c>
      <c r="P21" s="144">
        <v>1</v>
      </c>
      <c r="Q21" s="144">
        <v>53</v>
      </c>
      <c r="R21" s="144">
        <v>2</v>
      </c>
      <c r="S21" s="144">
        <v>13</v>
      </c>
      <c r="T21" s="144">
        <v>0</v>
      </c>
      <c r="U21" s="144">
        <v>53</v>
      </c>
      <c r="V21" s="144">
        <v>3</v>
      </c>
      <c r="W21" s="144">
        <v>0</v>
      </c>
      <c r="X21" s="145">
        <v>30</v>
      </c>
    </row>
    <row r="22" spans="1:25" s="6" customFormat="1" ht="9.6" customHeight="1" x14ac:dyDescent="0.15">
      <c r="A22" s="320" t="s">
        <v>238</v>
      </c>
      <c r="B22" s="321"/>
      <c r="C22" s="321"/>
      <c r="D22" s="321"/>
      <c r="E22" s="321"/>
      <c r="F22" s="321"/>
      <c r="G22" s="322"/>
      <c r="H22" s="30"/>
      <c r="I22" s="3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36"/>
      <c r="Y22" s="5"/>
    </row>
    <row r="23" spans="1:25" s="6" customFormat="1" ht="54.6" customHeight="1" x14ac:dyDescent="0.15">
      <c r="A23" s="323"/>
      <c r="B23" s="324"/>
      <c r="C23" s="324"/>
      <c r="D23" s="324"/>
      <c r="E23" s="324"/>
      <c r="F23" s="324"/>
      <c r="G23" s="325"/>
      <c r="H23" s="26" t="s">
        <v>16</v>
      </c>
      <c r="I23" s="25" t="s">
        <v>15</v>
      </c>
      <c r="J23" s="3" t="s">
        <v>14</v>
      </c>
      <c r="K23" s="3" t="s">
        <v>13</v>
      </c>
      <c r="L23" s="3" t="s">
        <v>12</v>
      </c>
      <c r="M23" s="3" t="s">
        <v>11</v>
      </c>
      <c r="N23" s="3" t="s">
        <v>10</v>
      </c>
      <c r="O23" s="3" t="s">
        <v>9</v>
      </c>
      <c r="P23" s="3" t="s">
        <v>8</v>
      </c>
      <c r="Q23" s="3" t="s">
        <v>7</v>
      </c>
      <c r="R23" s="3" t="s">
        <v>6</v>
      </c>
      <c r="S23" s="4" t="s">
        <v>5</v>
      </c>
      <c r="T23" s="3" t="s">
        <v>4</v>
      </c>
      <c r="U23" s="3" t="s">
        <v>3</v>
      </c>
      <c r="V23" s="3" t="s">
        <v>2</v>
      </c>
      <c r="W23" s="3" t="s">
        <v>1</v>
      </c>
      <c r="X23" s="24" t="s">
        <v>0</v>
      </c>
      <c r="Y23" s="5"/>
    </row>
    <row r="24" spans="1:25" s="6" customFormat="1" ht="9.6" customHeight="1" thickBot="1" x14ac:dyDescent="0.2">
      <c r="A24" s="326"/>
      <c r="B24" s="327"/>
      <c r="C24" s="327"/>
      <c r="D24" s="327"/>
      <c r="E24" s="327"/>
      <c r="F24" s="327"/>
      <c r="G24" s="328"/>
      <c r="H24" s="23"/>
      <c r="I24" s="22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  <c r="U24" s="1"/>
      <c r="V24" s="1"/>
      <c r="W24" s="1"/>
      <c r="X24" s="21"/>
      <c r="Y24" s="5"/>
    </row>
    <row r="25" spans="1:25" s="6" customFormat="1" ht="14.25" customHeight="1" x14ac:dyDescent="0.15">
      <c r="A25" s="20"/>
      <c r="B25" s="336"/>
      <c r="C25" s="337"/>
      <c r="D25" s="337"/>
      <c r="E25" s="337"/>
      <c r="F25" s="337"/>
      <c r="G25" s="246"/>
      <c r="H25" s="19" t="s">
        <v>19</v>
      </c>
      <c r="I25" s="18" t="s">
        <v>19</v>
      </c>
      <c r="J25" s="17" t="s">
        <v>19</v>
      </c>
      <c r="K25" s="17" t="s">
        <v>19</v>
      </c>
      <c r="L25" s="17" t="s">
        <v>19</v>
      </c>
      <c r="M25" s="17" t="s">
        <v>19</v>
      </c>
      <c r="N25" s="17" t="s">
        <v>19</v>
      </c>
      <c r="O25" s="17" t="s">
        <v>19</v>
      </c>
      <c r="P25" s="17" t="s">
        <v>19</v>
      </c>
      <c r="Q25" s="17" t="s">
        <v>19</v>
      </c>
      <c r="R25" s="17" t="s">
        <v>19</v>
      </c>
      <c r="S25" s="17" t="s">
        <v>19</v>
      </c>
      <c r="T25" s="17" t="s">
        <v>19</v>
      </c>
      <c r="U25" s="17" t="s">
        <v>19</v>
      </c>
      <c r="V25" s="17" t="s">
        <v>19</v>
      </c>
      <c r="W25" s="17" t="s">
        <v>19</v>
      </c>
      <c r="X25" s="16" t="s">
        <v>19</v>
      </c>
      <c r="Y25" s="5"/>
    </row>
    <row r="26" spans="1:25" ht="17.399999999999999" customHeight="1" x14ac:dyDescent="0.2">
      <c r="A26" s="14"/>
      <c r="B26" s="329" t="s">
        <v>29</v>
      </c>
      <c r="C26" s="329"/>
      <c r="D26" s="329"/>
      <c r="E26" s="330"/>
      <c r="F26" s="230" t="s">
        <v>22</v>
      </c>
      <c r="G26" s="248"/>
      <c r="H26" s="138">
        <f>SUM(I26:X26)</f>
        <v>4334</v>
      </c>
      <c r="I26" s="139">
        <v>8</v>
      </c>
      <c r="J26" s="140">
        <v>33</v>
      </c>
      <c r="K26" s="140">
        <v>97</v>
      </c>
      <c r="L26" s="140">
        <v>167</v>
      </c>
      <c r="M26" s="140">
        <v>3125</v>
      </c>
      <c r="N26" s="140">
        <v>1</v>
      </c>
      <c r="O26" s="140">
        <v>219</v>
      </c>
      <c r="P26" s="140">
        <v>94</v>
      </c>
      <c r="Q26" s="140">
        <v>115</v>
      </c>
      <c r="R26" s="140">
        <v>0</v>
      </c>
      <c r="S26" s="140">
        <v>1</v>
      </c>
      <c r="T26" s="140">
        <v>5</v>
      </c>
      <c r="U26" s="140">
        <v>0</v>
      </c>
      <c r="V26" s="140">
        <v>0</v>
      </c>
      <c r="W26" s="140">
        <v>0</v>
      </c>
      <c r="X26" s="141">
        <v>469</v>
      </c>
    </row>
    <row r="27" spans="1:25" ht="17.399999999999999" customHeight="1" x14ac:dyDescent="0.15">
      <c r="A27" s="14"/>
      <c r="B27" s="329" t="s">
        <v>58</v>
      </c>
      <c r="C27" s="329"/>
      <c r="D27" s="329"/>
      <c r="E27" s="329"/>
      <c r="F27" s="230" t="s">
        <v>21</v>
      </c>
      <c r="G27" s="248"/>
      <c r="H27" s="138">
        <f t="shared" ref="H27:H29" si="4">SUM(I27:X27)</f>
        <v>466</v>
      </c>
      <c r="I27" s="139">
        <v>2</v>
      </c>
      <c r="J27" s="140">
        <v>13</v>
      </c>
      <c r="K27" s="140">
        <v>17</v>
      </c>
      <c r="L27" s="140">
        <v>15</v>
      </c>
      <c r="M27" s="140">
        <v>113</v>
      </c>
      <c r="N27" s="140">
        <v>0</v>
      </c>
      <c r="O27" s="140">
        <v>65</v>
      </c>
      <c r="P27" s="140">
        <v>3</v>
      </c>
      <c r="Q27" s="140">
        <v>14</v>
      </c>
      <c r="R27" s="140">
        <v>0</v>
      </c>
      <c r="S27" s="140">
        <v>0</v>
      </c>
      <c r="T27" s="140">
        <v>2</v>
      </c>
      <c r="U27" s="140">
        <v>0</v>
      </c>
      <c r="V27" s="140">
        <v>0</v>
      </c>
      <c r="W27" s="140">
        <v>0</v>
      </c>
      <c r="X27" s="141">
        <v>222</v>
      </c>
    </row>
    <row r="28" spans="1:25" ht="17.399999999999999" customHeight="1" x14ac:dyDescent="0.2">
      <c r="A28" s="14"/>
      <c r="B28" s="329" t="s">
        <v>28</v>
      </c>
      <c r="C28" s="330"/>
      <c r="D28" s="330"/>
      <c r="E28" s="330"/>
      <c r="F28" s="230" t="s">
        <v>22</v>
      </c>
      <c r="G28" s="248"/>
      <c r="H28" s="138">
        <f t="shared" si="4"/>
        <v>2079</v>
      </c>
      <c r="I28" s="139">
        <v>26</v>
      </c>
      <c r="J28" s="140">
        <v>10</v>
      </c>
      <c r="K28" s="140">
        <v>164</v>
      </c>
      <c r="L28" s="140">
        <v>258</v>
      </c>
      <c r="M28" s="140">
        <v>1082</v>
      </c>
      <c r="N28" s="140">
        <v>0</v>
      </c>
      <c r="O28" s="140">
        <v>34</v>
      </c>
      <c r="P28" s="140">
        <v>19</v>
      </c>
      <c r="Q28" s="140">
        <v>25</v>
      </c>
      <c r="R28" s="140">
        <v>54</v>
      </c>
      <c r="S28" s="140">
        <v>165</v>
      </c>
      <c r="T28" s="140">
        <v>72</v>
      </c>
      <c r="U28" s="140">
        <v>0</v>
      </c>
      <c r="V28" s="140">
        <v>0</v>
      </c>
      <c r="W28" s="140">
        <v>0</v>
      </c>
      <c r="X28" s="141">
        <v>170</v>
      </c>
    </row>
    <row r="29" spans="1:25" ht="17.399999999999999" customHeight="1" x14ac:dyDescent="0.2">
      <c r="A29" s="14"/>
      <c r="B29" s="338" t="s">
        <v>80</v>
      </c>
      <c r="C29" s="339"/>
      <c r="D29" s="339"/>
      <c r="E29" s="339"/>
      <c r="F29" s="230" t="s">
        <v>23</v>
      </c>
      <c r="G29" s="248"/>
      <c r="H29" s="138">
        <f t="shared" si="4"/>
        <v>2079</v>
      </c>
      <c r="I29" s="139">
        <v>26</v>
      </c>
      <c r="J29" s="140">
        <v>10</v>
      </c>
      <c r="K29" s="140">
        <v>164</v>
      </c>
      <c r="L29" s="140">
        <v>258</v>
      </c>
      <c r="M29" s="140">
        <v>1082</v>
      </c>
      <c r="N29" s="140">
        <v>0</v>
      </c>
      <c r="O29" s="140">
        <v>34</v>
      </c>
      <c r="P29" s="140">
        <v>19</v>
      </c>
      <c r="Q29" s="140">
        <v>25</v>
      </c>
      <c r="R29" s="140">
        <v>54</v>
      </c>
      <c r="S29" s="140">
        <v>165</v>
      </c>
      <c r="T29" s="140">
        <v>72</v>
      </c>
      <c r="U29" s="140">
        <v>0</v>
      </c>
      <c r="V29" s="140">
        <v>0</v>
      </c>
      <c r="W29" s="140">
        <v>0</v>
      </c>
      <c r="X29" s="141">
        <v>170</v>
      </c>
    </row>
    <row r="30" spans="1:25" ht="17.399999999999999" customHeight="1" x14ac:dyDescent="0.2">
      <c r="A30" s="14"/>
      <c r="B30" s="329" t="s">
        <v>27</v>
      </c>
      <c r="C30" s="330"/>
      <c r="D30" s="330"/>
      <c r="E30" s="330"/>
      <c r="F30" s="230" t="s">
        <v>26</v>
      </c>
      <c r="G30" s="248"/>
      <c r="H30" s="138">
        <f>SUM(I30:X30)</f>
        <v>2766</v>
      </c>
      <c r="I30" s="148">
        <f>I32+I34+I36+I38+I40+I42+I44+I46+I48+I50+I52</f>
        <v>92</v>
      </c>
      <c r="J30" s="140">
        <f t="shared" ref="J30:X30" si="5">J32+J34+J36+J38+J40+J42+J44+J46+J48+J50+J52</f>
        <v>8</v>
      </c>
      <c r="K30" s="140">
        <f t="shared" si="5"/>
        <v>325</v>
      </c>
      <c r="L30" s="140">
        <f t="shared" si="5"/>
        <v>616</v>
      </c>
      <c r="M30" s="140">
        <f t="shared" si="5"/>
        <v>767</v>
      </c>
      <c r="N30" s="140">
        <f t="shared" si="5"/>
        <v>14</v>
      </c>
      <c r="O30" s="140">
        <f t="shared" si="5"/>
        <v>0</v>
      </c>
      <c r="P30" s="140">
        <f t="shared" si="5"/>
        <v>17</v>
      </c>
      <c r="Q30" s="140">
        <f t="shared" si="5"/>
        <v>10</v>
      </c>
      <c r="R30" s="140">
        <f t="shared" si="5"/>
        <v>73</v>
      </c>
      <c r="S30" s="140">
        <f t="shared" si="5"/>
        <v>149</v>
      </c>
      <c r="T30" s="140">
        <f t="shared" si="5"/>
        <v>108</v>
      </c>
      <c r="U30" s="140">
        <f t="shared" si="5"/>
        <v>0</v>
      </c>
      <c r="V30" s="140">
        <f t="shared" si="5"/>
        <v>1</v>
      </c>
      <c r="W30" s="140">
        <f t="shared" si="5"/>
        <v>0</v>
      </c>
      <c r="X30" s="141">
        <f t="shared" si="5"/>
        <v>586</v>
      </c>
    </row>
    <row r="31" spans="1:25" ht="17.399999999999999" customHeight="1" x14ac:dyDescent="0.2">
      <c r="A31" s="14"/>
      <c r="B31" s="338" t="s">
        <v>81</v>
      </c>
      <c r="C31" s="339"/>
      <c r="D31" s="339"/>
      <c r="E31" s="339"/>
      <c r="F31" s="230" t="s">
        <v>25</v>
      </c>
      <c r="G31" s="248"/>
      <c r="H31" s="138">
        <f t="shared" ref="H31:H53" si="6">SUM(I31:X31)</f>
        <v>2762</v>
      </c>
      <c r="I31" s="148">
        <f>I33+I35+I37+I39+I41+I43+I45+I47+I49+I51+I53</f>
        <v>92</v>
      </c>
      <c r="J31" s="140">
        <f>J33+J35+J37+J39+J41+J43+J45+J47+J49+J51+J53</f>
        <v>8</v>
      </c>
      <c r="K31" s="140">
        <f t="shared" ref="K31:X31" si="7">K33+K35+K37+K39+K41+K43+K45+K47+K49+K51+K53</f>
        <v>325</v>
      </c>
      <c r="L31" s="140">
        <f t="shared" si="7"/>
        <v>612</v>
      </c>
      <c r="M31" s="140">
        <f t="shared" si="7"/>
        <v>767</v>
      </c>
      <c r="N31" s="140">
        <f t="shared" si="7"/>
        <v>14</v>
      </c>
      <c r="O31" s="140">
        <f t="shared" si="7"/>
        <v>0</v>
      </c>
      <c r="P31" s="140">
        <f t="shared" si="7"/>
        <v>17</v>
      </c>
      <c r="Q31" s="140">
        <f t="shared" si="7"/>
        <v>10</v>
      </c>
      <c r="R31" s="140">
        <f t="shared" si="7"/>
        <v>73</v>
      </c>
      <c r="S31" s="140">
        <f t="shared" si="7"/>
        <v>149</v>
      </c>
      <c r="T31" s="140">
        <f t="shared" si="7"/>
        <v>108</v>
      </c>
      <c r="U31" s="140">
        <f t="shared" si="7"/>
        <v>0</v>
      </c>
      <c r="V31" s="140">
        <f t="shared" si="7"/>
        <v>1</v>
      </c>
      <c r="W31" s="140">
        <f t="shared" si="7"/>
        <v>0</v>
      </c>
      <c r="X31" s="141">
        <f t="shared" si="7"/>
        <v>586</v>
      </c>
    </row>
    <row r="32" spans="1:25" ht="17.399999999999999" customHeight="1" x14ac:dyDescent="0.2">
      <c r="A32" s="14"/>
      <c r="B32" s="331" t="s">
        <v>24</v>
      </c>
      <c r="C32" s="331"/>
      <c r="D32" s="331"/>
      <c r="E32" s="332"/>
      <c r="F32" s="10" t="s">
        <v>22</v>
      </c>
      <c r="G32" s="248"/>
      <c r="H32" s="138">
        <f t="shared" si="6"/>
        <v>205</v>
      </c>
      <c r="I32" s="139">
        <v>1</v>
      </c>
      <c r="J32" s="140">
        <v>2</v>
      </c>
      <c r="K32" s="140">
        <v>38</v>
      </c>
      <c r="L32" s="140">
        <v>36</v>
      </c>
      <c r="M32" s="140">
        <v>65</v>
      </c>
      <c r="N32" s="140">
        <v>12</v>
      </c>
      <c r="O32" s="140">
        <v>0</v>
      </c>
      <c r="P32" s="140">
        <v>0</v>
      </c>
      <c r="Q32" s="140">
        <v>0</v>
      </c>
      <c r="R32" s="140">
        <v>0</v>
      </c>
      <c r="S32" s="140">
        <v>15</v>
      </c>
      <c r="T32" s="140">
        <v>4</v>
      </c>
      <c r="U32" s="140">
        <v>0</v>
      </c>
      <c r="V32" s="140">
        <v>1</v>
      </c>
      <c r="W32" s="140">
        <v>0</v>
      </c>
      <c r="X32" s="141">
        <v>31</v>
      </c>
    </row>
    <row r="33" spans="1:24" ht="17.399999999999999" customHeight="1" x14ac:dyDescent="0.2">
      <c r="A33" s="14"/>
      <c r="B33" s="333" t="s">
        <v>82</v>
      </c>
      <c r="C33" s="334"/>
      <c r="D33" s="334"/>
      <c r="E33" s="334"/>
      <c r="F33" s="10" t="s">
        <v>23</v>
      </c>
      <c r="G33" s="248"/>
      <c r="H33" s="138">
        <f t="shared" si="6"/>
        <v>205</v>
      </c>
      <c r="I33" s="139">
        <v>1</v>
      </c>
      <c r="J33" s="140">
        <v>2</v>
      </c>
      <c r="K33" s="140">
        <v>38</v>
      </c>
      <c r="L33" s="140">
        <v>36</v>
      </c>
      <c r="M33" s="140">
        <v>65</v>
      </c>
      <c r="N33" s="140">
        <v>12</v>
      </c>
      <c r="O33" s="140">
        <v>0</v>
      </c>
      <c r="P33" s="140">
        <v>0</v>
      </c>
      <c r="Q33" s="140">
        <v>0</v>
      </c>
      <c r="R33" s="140">
        <v>0</v>
      </c>
      <c r="S33" s="140">
        <v>15</v>
      </c>
      <c r="T33" s="140">
        <v>4</v>
      </c>
      <c r="U33" s="140">
        <v>0</v>
      </c>
      <c r="V33" s="140">
        <v>1</v>
      </c>
      <c r="W33" s="140">
        <v>0</v>
      </c>
      <c r="X33" s="142">
        <v>31</v>
      </c>
    </row>
    <row r="34" spans="1:24" ht="17.399999999999999" customHeight="1" x14ac:dyDescent="0.2">
      <c r="A34" s="14"/>
      <c r="B34" s="333" t="s">
        <v>83</v>
      </c>
      <c r="C34" s="333"/>
      <c r="D34" s="333"/>
      <c r="E34" s="334"/>
      <c r="F34" s="10" t="s">
        <v>22</v>
      </c>
      <c r="G34" s="248"/>
      <c r="H34" s="138">
        <f t="shared" si="6"/>
        <v>236</v>
      </c>
      <c r="I34" s="139">
        <v>4</v>
      </c>
      <c r="J34" s="140">
        <v>0</v>
      </c>
      <c r="K34" s="140">
        <v>11</v>
      </c>
      <c r="L34" s="140">
        <v>36</v>
      </c>
      <c r="M34" s="140">
        <v>50</v>
      </c>
      <c r="N34" s="140">
        <v>0</v>
      </c>
      <c r="O34" s="140">
        <v>0</v>
      </c>
      <c r="P34" s="140">
        <v>1</v>
      </c>
      <c r="Q34" s="140">
        <v>2</v>
      </c>
      <c r="R34" s="140">
        <v>0</v>
      </c>
      <c r="S34" s="140">
        <v>43</v>
      </c>
      <c r="T34" s="140">
        <v>36</v>
      </c>
      <c r="U34" s="140">
        <v>0</v>
      </c>
      <c r="V34" s="140">
        <v>0</v>
      </c>
      <c r="W34" s="140">
        <v>0</v>
      </c>
      <c r="X34" s="142">
        <v>53</v>
      </c>
    </row>
    <row r="35" spans="1:24" ht="17.399999999999999" customHeight="1" x14ac:dyDescent="0.2">
      <c r="A35" s="14"/>
      <c r="B35" s="333" t="s">
        <v>85</v>
      </c>
      <c r="C35" s="333"/>
      <c r="D35" s="333"/>
      <c r="E35" s="334"/>
      <c r="F35" s="10" t="s">
        <v>21</v>
      </c>
      <c r="G35" s="248"/>
      <c r="H35" s="138">
        <f t="shared" si="6"/>
        <v>236</v>
      </c>
      <c r="I35" s="139">
        <v>4</v>
      </c>
      <c r="J35" s="140">
        <v>0</v>
      </c>
      <c r="K35" s="140">
        <v>11</v>
      </c>
      <c r="L35" s="140">
        <v>36</v>
      </c>
      <c r="M35" s="140">
        <v>50</v>
      </c>
      <c r="N35" s="140">
        <v>0</v>
      </c>
      <c r="O35" s="140">
        <v>0</v>
      </c>
      <c r="P35" s="140">
        <v>1</v>
      </c>
      <c r="Q35" s="140">
        <v>2</v>
      </c>
      <c r="R35" s="140">
        <v>0</v>
      </c>
      <c r="S35" s="140">
        <v>43</v>
      </c>
      <c r="T35" s="140">
        <v>36</v>
      </c>
      <c r="U35" s="140">
        <v>0</v>
      </c>
      <c r="V35" s="140">
        <v>0</v>
      </c>
      <c r="W35" s="140">
        <v>0</v>
      </c>
      <c r="X35" s="142">
        <v>53</v>
      </c>
    </row>
    <row r="36" spans="1:24" ht="17.399999999999999" customHeight="1" x14ac:dyDescent="0.2">
      <c r="A36" s="14"/>
      <c r="B36" s="333" t="s">
        <v>86</v>
      </c>
      <c r="C36" s="333"/>
      <c r="D36" s="333"/>
      <c r="E36" s="334"/>
      <c r="F36" s="10" t="s">
        <v>22</v>
      </c>
      <c r="G36" s="248"/>
      <c r="H36" s="138">
        <f t="shared" si="6"/>
        <v>454</v>
      </c>
      <c r="I36" s="139">
        <v>22</v>
      </c>
      <c r="J36" s="140">
        <v>3</v>
      </c>
      <c r="K36" s="140">
        <v>27</v>
      </c>
      <c r="L36" s="140">
        <v>47</v>
      </c>
      <c r="M36" s="140">
        <v>230</v>
      </c>
      <c r="N36" s="140">
        <v>0</v>
      </c>
      <c r="O36" s="140">
        <v>0</v>
      </c>
      <c r="P36" s="140">
        <v>0</v>
      </c>
      <c r="Q36" s="140">
        <v>3</v>
      </c>
      <c r="R36" s="140">
        <v>0</v>
      </c>
      <c r="S36" s="140">
        <v>65</v>
      </c>
      <c r="T36" s="140">
        <v>1</v>
      </c>
      <c r="U36" s="140">
        <v>0</v>
      </c>
      <c r="V36" s="140">
        <v>0</v>
      </c>
      <c r="W36" s="140">
        <v>0</v>
      </c>
      <c r="X36" s="142">
        <v>56</v>
      </c>
    </row>
    <row r="37" spans="1:24" ht="17.399999999999999" customHeight="1" x14ac:dyDescent="0.2">
      <c r="A37" s="14"/>
      <c r="B37" s="333" t="s">
        <v>84</v>
      </c>
      <c r="C37" s="333"/>
      <c r="D37" s="333"/>
      <c r="E37" s="334"/>
      <c r="F37" s="10" t="s">
        <v>21</v>
      </c>
      <c r="G37" s="248"/>
      <c r="H37" s="138">
        <f t="shared" si="6"/>
        <v>454</v>
      </c>
      <c r="I37" s="139">
        <v>22</v>
      </c>
      <c r="J37" s="140">
        <v>3</v>
      </c>
      <c r="K37" s="140">
        <v>27</v>
      </c>
      <c r="L37" s="140">
        <v>47</v>
      </c>
      <c r="M37" s="140">
        <v>230</v>
      </c>
      <c r="N37" s="140">
        <v>0</v>
      </c>
      <c r="O37" s="140">
        <v>0</v>
      </c>
      <c r="P37" s="140">
        <v>0</v>
      </c>
      <c r="Q37" s="140">
        <v>3</v>
      </c>
      <c r="R37" s="140">
        <v>0</v>
      </c>
      <c r="S37" s="140">
        <v>65</v>
      </c>
      <c r="T37" s="140">
        <v>1</v>
      </c>
      <c r="U37" s="140">
        <v>0</v>
      </c>
      <c r="V37" s="140">
        <v>0</v>
      </c>
      <c r="W37" s="140">
        <v>0</v>
      </c>
      <c r="X37" s="142">
        <v>56</v>
      </c>
    </row>
    <row r="38" spans="1:24" ht="17.399999999999999" customHeight="1" x14ac:dyDescent="0.2">
      <c r="A38" s="14"/>
      <c r="B38" s="333" t="s">
        <v>87</v>
      </c>
      <c r="C38" s="333"/>
      <c r="D38" s="333"/>
      <c r="E38" s="334"/>
      <c r="F38" s="10" t="s">
        <v>22</v>
      </c>
      <c r="G38" s="248"/>
      <c r="H38" s="138">
        <f t="shared" si="6"/>
        <v>156</v>
      </c>
      <c r="I38" s="139">
        <v>12</v>
      </c>
      <c r="J38" s="140">
        <v>0</v>
      </c>
      <c r="K38" s="140">
        <v>24</v>
      </c>
      <c r="L38" s="140">
        <v>29</v>
      </c>
      <c r="M38" s="140">
        <v>14</v>
      </c>
      <c r="N38" s="140">
        <v>1</v>
      </c>
      <c r="O38" s="140">
        <v>0</v>
      </c>
      <c r="P38" s="140">
        <v>0</v>
      </c>
      <c r="Q38" s="140">
        <v>1</v>
      </c>
      <c r="R38" s="140">
        <v>8</v>
      </c>
      <c r="S38" s="140">
        <v>4</v>
      </c>
      <c r="T38" s="140">
        <v>2</v>
      </c>
      <c r="U38" s="140">
        <v>0</v>
      </c>
      <c r="V38" s="140">
        <v>0</v>
      </c>
      <c r="W38" s="140">
        <v>0</v>
      </c>
      <c r="X38" s="142">
        <v>61</v>
      </c>
    </row>
    <row r="39" spans="1:24" ht="17.399999999999999" customHeight="1" x14ac:dyDescent="0.2">
      <c r="A39" s="14"/>
      <c r="B39" s="333" t="s">
        <v>84</v>
      </c>
      <c r="C39" s="333"/>
      <c r="D39" s="333"/>
      <c r="E39" s="334"/>
      <c r="F39" s="10" t="s">
        <v>21</v>
      </c>
      <c r="G39" s="248"/>
      <c r="H39" s="138">
        <f t="shared" si="6"/>
        <v>156</v>
      </c>
      <c r="I39" s="139">
        <v>12</v>
      </c>
      <c r="J39" s="140">
        <v>0</v>
      </c>
      <c r="K39" s="140">
        <v>24</v>
      </c>
      <c r="L39" s="140">
        <v>29</v>
      </c>
      <c r="M39" s="140">
        <v>14</v>
      </c>
      <c r="N39" s="140">
        <v>1</v>
      </c>
      <c r="O39" s="140">
        <v>0</v>
      </c>
      <c r="P39" s="140">
        <v>0</v>
      </c>
      <c r="Q39" s="140">
        <v>1</v>
      </c>
      <c r="R39" s="140">
        <v>8</v>
      </c>
      <c r="S39" s="140">
        <v>4</v>
      </c>
      <c r="T39" s="140">
        <v>2</v>
      </c>
      <c r="U39" s="140">
        <v>0</v>
      </c>
      <c r="V39" s="140">
        <v>0</v>
      </c>
      <c r="W39" s="140">
        <v>0</v>
      </c>
      <c r="X39" s="142">
        <v>61</v>
      </c>
    </row>
    <row r="40" spans="1:24" ht="17.399999999999999" customHeight="1" x14ac:dyDescent="0.2">
      <c r="A40" s="14"/>
      <c r="B40" s="333" t="s">
        <v>88</v>
      </c>
      <c r="C40" s="333"/>
      <c r="D40" s="333"/>
      <c r="E40" s="334"/>
      <c r="F40" s="10" t="s">
        <v>22</v>
      </c>
      <c r="G40" s="248"/>
      <c r="H40" s="138">
        <f t="shared" si="6"/>
        <v>232</v>
      </c>
      <c r="I40" s="139">
        <v>6</v>
      </c>
      <c r="J40" s="140">
        <v>0</v>
      </c>
      <c r="K40" s="140">
        <v>19</v>
      </c>
      <c r="L40" s="140">
        <v>67</v>
      </c>
      <c r="M40" s="140">
        <v>48</v>
      </c>
      <c r="N40" s="140">
        <v>1</v>
      </c>
      <c r="O40" s="140">
        <v>0</v>
      </c>
      <c r="P40" s="140">
        <v>0</v>
      </c>
      <c r="Q40" s="140">
        <v>0</v>
      </c>
      <c r="R40" s="140">
        <v>27</v>
      </c>
      <c r="S40" s="140">
        <v>0</v>
      </c>
      <c r="T40" s="140">
        <v>10</v>
      </c>
      <c r="U40" s="140">
        <v>0</v>
      </c>
      <c r="V40" s="140">
        <v>0</v>
      </c>
      <c r="W40" s="140">
        <v>0</v>
      </c>
      <c r="X40" s="142">
        <v>54</v>
      </c>
    </row>
    <row r="41" spans="1:24" ht="17.399999999999999" customHeight="1" x14ac:dyDescent="0.2">
      <c r="A41" s="14"/>
      <c r="B41" s="333" t="s">
        <v>84</v>
      </c>
      <c r="C41" s="333"/>
      <c r="D41" s="333"/>
      <c r="E41" s="334"/>
      <c r="F41" s="10" t="s">
        <v>21</v>
      </c>
      <c r="G41" s="248"/>
      <c r="H41" s="138">
        <f t="shared" si="6"/>
        <v>232</v>
      </c>
      <c r="I41" s="139">
        <v>6</v>
      </c>
      <c r="J41" s="140">
        <v>0</v>
      </c>
      <c r="K41" s="140">
        <v>19</v>
      </c>
      <c r="L41" s="140">
        <v>67</v>
      </c>
      <c r="M41" s="140">
        <v>48</v>
      </c>
      <c r="N41" s="140">
        <v>1</v>
      </c>
      <c r="O41" s="140">
        <v>0</v>
      </c>
      <c r="P41" s="140">
        <v>0</v>
      </c>
      <c r="Q41" s="140">
        <v>0</v>
      </c>
      <c r="R41" s="140">
        <v>27</v>
      </c>
      <c r="S41" s="140">
        <v>0</v>
      </c>
      <c r="T41" s="140">
        <v>10</v>
      </c>
      <c r="U41" s="140">
        <v>0</v>
      </c>
      <c r="V41" s="140">
        <v>0</v>
      </c>
      <c r="W41" s="140">
        <v>0</v>
      </c>
      <c r="X41" s="142">
        <v>54</v>
      </c>
    </row>
    <row r="42" spans="1:24" ht="17.399999999999999" customHeight="1" x14ac:dyDescent="0.2">
      <c r="A42" s="14"/>
      <c r="B42" s="333" t="s">
        <v>89</v>
      </c>
      <c r="C42" s="333"/>
      <c r="D42" s="333"/>
      <c r="E42" s="334"/>
      <c r="F42" s="10" t="s">
        <v>22</v>
      </c>
      <c r="G42" s="248"/>
      <c r="H42" s="138">
        <f t="shared" si="6"/>
        <v>170</v>
      </c>
      <c r="I42" s="139">
        <v>7</v>
      </c>
      <c r="J42" s="140">
        <v>0</v>
      </c>
      <c r="K42" s="140">
        <v>13</v>
      </c>
      <c r="L42" s="140">
        <v>56</v>
      </c>
      <c r="M42" s="140">
        <v>0</v>
      </c>
      <c r="N42" s="140">
        <v>0</v>
      </c>
      <c r="O42" s="140">
        <v>0</v>
      </c>
      <c r="P42" s="140">
        <v>0</v>
      </c>
      <c r="Q42" s="140">
        <v>0</v>
      </c>
      <c r="R42" s="140">
        <v>27</v>
      </c>
      <c r="S42" s="140">
        <v>6</v>
      </c>
      <c r="T42" s="140">
        <v>8</v>
      </c>
      <c r="U42" s="140">
        <v>0</v>
      </c>
      <c r="V42" s="140">
        <v>0</v>
      </c>
      <c r="W42" s="140">
        <v>0</v>
      </c>
      <c r="X42" s="142">
        <v>53</v>
      </c>
    </row>
    <row r="43" spans="1:24" ht="17.399999999999999" customHeight="1" x14ac:dyDescent="0.2">
      <c r="A43" s="14"/>
      <c r="B43" s="333" t="s">
        <v>84</v>
      </c>
      <c r="C43" s="333"/>
      <c r="D43" s="333"/>
      <c r="E43" s="334"/>
      <c r="F43" s="10" t="s">
        <v>21</v>
      </c>
      <c r="G43" s="248"/>
      <c r="H43" s="138">
        <f t="shared" si="6"/>
        <v>170</v>
      </c>
      <c r="I43" s="139">
        <v>7</v>
      </c>
      <c r="J43" s="140">
        <v>0</v>
      </c>
      <c r="K43" s="140">
        <v>13</v>
      </c>
      <c r="L43" s="140">
        <v>56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27</v>
      </c>
      <c r="S43" s="140">
        <v>6</v>
      </c>
      <c r="T43" s="140">
        <v>8</v>
      </c>
      <c r="U43" s="140">
        <v>0</v>
      </c>
      <c r="V43" s="140">
        <v>0</v>
      </c>
      <c r="W43" s="140">
        <v>0</v>
      </c>
      <c r="X43" s="142">
        <v>53</v>
      </c>
    </row>
    <row r="44" spans="1:24" ht="17.399999999999999" customHeight="1" x14ac:dyDescent="0.2">
      <c r="A44" s="14"/>
      <c r="B44" s="333" t="s">
        <v>90</v>
      </c>
      <c r="C44" s="333"/>
      <c r="D44" s="333"/>
      <c r="E44" s="334"/>
      <c r="F44" s="10" t="s">
        <v>22</v>
      </c>
      <c r="G44" s="248"/>
      <c r="H44" s="138">
        <f t="shared" si="6"/>
        <v>335</v>
      </c>
      <c r="I44" s="139">
        <v>23</v>
      </c>
      <c r="J44" s="140">
        <v>0</v>
      </c>
      <c r="K44" s="140">
        <v>53</v>
      </c>
      <c r="L44" s="140">
        <v>96</v>
      </c>
      <c r="M44" s="140">
        <v>73</v>
      </c>
      <c r="N44" s="140">
        <v>0</v>
      </c>
      <c r="O44" s="140">
        <v>0</v>
      </c>
      <c r="P44" s="140">
        <v>10</v>
      </c>
      <c r="Q44" s="140">
        <v>0</v>
      </c>
      <c r="R44" s="140">
        <v>3</v>
      </c>
      <c r="S44" s="140">
        <v>5</v>
      </c>
      <c r="T44" s="140">
        <v>12</v>
      </c>
      <c r="U44" s="140">
        <v>0</v>
      </c>
      <c r="V44" s="140">
        <v>0</v>
      </c>
      <c r="W44" s="140">
        <v>0</v>
      </c>
      <c r="X44" s="142">
        <v>60</v>
      </c>
    </row>
    <row r="45" spans="1:24" ht="17.399999999999999" customHeight="1" x14ac:dyDescent="0.2">
      <c r="A45" s="14"/>
      <c r="B45" s="333" t="s">
        <v>84</v>
      </c>
      <c r="C45" s="333"/>
      <c r="D45" s="333"/>
      <c r="E45" s="334"/>
      <c r="F45" s="10" t="s">
        <v>21</v>
      </c>
      <c r="G45" s="248"/>
      <c r="H45" s="138">
        <f t="shared" si="6"/>
        <v>335</v>
      </c>
      <c r="I45" s="139">
        <v>23</v>
      </c>
      <c r="J45" s="140">
        <v>0</v>
      </c>
      <c r="K45" s="140">
        <v>53</v>
      </c>
      <c r="L45" s="140">
        <v>96</v>
      </c>
      <c r="M45" s="140">
        <v>73</v>
      </c>
      <c r="N45" s="140">
        <v>0</v>
      </c>
      <c r="O45" s="140">
        <v>0</v>
      </c>
      <c r="P45" s="140">
        <v>10</v>
      </c>
      <c r="Q45" s="140">
        <v>0</v>
      </c>
      <c r="R45" s="140">
        <v>3</v>
      </c>
      <c r="S45" s="140">
        <v>5</v>
      </c>
      <c r="T45" s="140">
        <v>12</v>
      </c>
      <c r="U45" s="140">
        <v>0</v>
      </c>
      <c r="V45" s="140">
        <v>0</v>
      </c>
      <c r="W45" s="140">
        <v>0</v>
      </c>
      <c r="X45" s="142">
        <v>60</v>
      </c>
    </row>
    <row r="46" spans="1:24" ht="17.399999999999999" customHeight="1" x14ac:dyDescent="0.2">
      <c r="A46" s="14"/>
      <c r="B46" s="333" t="s">
        <v>91</v>
      </c>
      <c r="C46" s="333"/>
      <c r="D46" s="333"/>
      <c r="E46" s="334"/>
      <c r="F46" s="10" t="s">
        <v>22</v>
      </c>
      <c r="G46" s="248"/>
      <c r="H46" s="138">
        <f t="shared" si="6"/>
        <v>277</v>
      </c>
      <c r="I46" s="139">
        <v>4</v>
      </c>
      <c r="J46" s="140">
        <v>0</v>
      </c>
      <c r="K46" s="140">
        <v>30</v>
      </c>
      <c r="L46" s="140">
        <v>51</v>
      </c>
      <c r="M46" s="140">
        <v>133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2</v>
      </c>
      <c r="T46" s="140">
        <v>2</v>
      </c>
      <c r="U46" s="140">
        <v>0</v>
      </c>
      <c r="V46" s="140">
        <v>0</v>
      </c>
      <c r="W46" s="140">
        <v>0</v>
      </c>
      <c r="X46" s="142">
        <v>55</v>
      </c>
    </row>
    <row r="47" spans="1:24" ht="17.399999999999999" customHeight="1" x14ac:dyDescent="0.2">
      <c r="A47" s="14"/>
      <c r="B47" s="333" t="s">
        <v>85</v>
      </c>
      <c r="C47" s="333"/>
      <c r="D47" s="333"/>
      <c r="E47" s="334"/>
      <c r="F47" s="10" t="s">
        <v>21</v>
      </c>
      <c r="G47" s="248"/>
      <c r="H47" s="138">
        <f t="shared" si="6"/>
        <v>277</v>
      </c>
      <c r="I47" s="139">
        <v>4</v>
      </c>
      <c r="J47" s="140">
        <v>0</v>
      </c>
      <c r="K47" s="140">
        <v>30</v>
      </c>
      <c r="L47" s="140">
        <v>51</v>
      </c>
      <c r="M47" s="140">
        <v>133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2</v>
      </c>
      <c r="T47" s="140">
        <v>2</v>
      </c>
      <c r="U47" s="140">
        <v>0</v>
      </c>
      <c r="V47" s="140">
        <v>0</v>
      </c>
      <c r="W47" s="140">
        <v>0</v>
      </c>
      <c r="X47" s="142">
        <v>55</v>
      </c>
    </row>
    <row r="48" spans="1:24" ht="17.399999999999999" customHeight="1" x14ac:dyDescent="0.2">
      <c r="A48" s="14"/>
      <c r="B48" s="333" t="s">
        <v>92</v>
      </c>
      <c r="C48" s="333"/>
      <c r="D48" s="333"/>
      <c r="E48" s="334"/>
      <c r="F48" s="10" t="s">
        <v>22</v>
      </c>
      <c r="G48" s="248"/>
      <c r="H48" s="138">
        <f t="shared" si="6"/>
        <v>162</v>
      </c>
      <c r="I48" s="139">
        <v>6</v>
      </c>
      <c r="J48" s="140">
        <v>1</v>
      </c>
      <c r="K48" s="140">
        <v>23</v>
      </c>
      <c r="L48" s="140">
        <v>48</v>
      </c>
      <c r="M48" s="140">
        <v>25</v>
      </c>
      <c r="N48" s="140">
        <v>0</v>
      </c>
      <c r="O48" s="140">
        <v>0</v>
      </c>
      <c r="P48" s="140">
        <v>0</v>
      </c>
      <c r="Q48" s="140">
        <v>1</v>
      </c>
      <c r="R48" s="140">
        <v>2</v>
      </c>
      <c r="S48" s="140">
        <v>0</v>
      </c>
      <c r="T48" s="140">
        <v>4</v>
      </c>
      <c r="U48" s="140">
        <v>0</v>
      </c>
      <c r="V48" s="140">
        <v>0</v>
      </c>
      <c r="W48" s="140">
        <v>0</v>
      </c>
      <c r="X48" s="142">
        <v>52</v>
      </c>
    </row>
    <row r="49" spans="1:25" ht="17.399999999999999" customHeight="1" x14ac:dyDescent="0.2">
      <c r="A49" s="14"/>
      <c r="B49" s="333" t="s">
        <v>85</v>
      </c>
      <c r="C49" s="333"/>
      <c r="D49" s="333"/>
      <c r="E49" s="334"/>
      <c r="F49" s="10" t="s">
        <v>21</v>
      </c>
      <c r="G49" s="248"/>
      <c r="H49" s="138">
        <f t="shared" si="6"/>
        <v>162</v>
      </c>
      <c r="I49" s="139">
        <v>6</v>
      </c>
      <c r="J49" s="140">
        <v>1</v>
      </c>
      <c r="K49" s="140">
        <v>23</v>
      </c>
      <c r="L49" s="140">
        <v>48</v>
      </c>
      <c r="M49" s="140">
        <v>25</v>
      </c>
      <c r="N49" s="140">
        <v>0</v>
      </c>
      <c r="O49" s="140">
        <v>0</v>
      </c>
      <c r="P49" s="140">
        <v>0</v>
      </c>
      <c r="Q49" s="140">
        <v>1</v>
      </c>
      <c r="R49" s="140">
        <v>2</v>
      </c>
      <c r="S49" s="140">
        <v>0</v>
      </c>
      <c r="T49" s="140">
        <v>4</v>
      </c>
      <c r="U49" s="140">
        <v>0</v>
      </c>
      <c r="V49" s="140">
        <v>0</v>
      </c>
      <c r="W49" s="140">
        <v>0</v>
      </c>
      <c r="X49" s="142">
        <v>52</v>
      </c>
    </row>
    <row r="50" spans="1:25" ht="17.399999999999999" customHeight="1" x14ac:dyDescent="0.2">
      <c r="A50" s="14"/>
      <c r="B50" s="333" t="s">
        <v>93</v>
      </c>
      <c r="C50" s="333"/>
      <c r="D50" s="333"/>
      <c r="E50" s="334"/>
      <c r="F50" s="10" t="s">
        <v>22</v>
      </c>
      <c r="G50" s="248"/>
      <c r="H50" s="138">
        <f t="shared" si="6"/>
        <v>193</v>
      </c>
      <c r="I50" s="139">
        <v>5</v>
      </c>
      <c r="J50" s="140">
        <v>1</v>
      </c>
      <c r="K50" s="140">
        <v>10</v>
      </c>
      <c r="L50" s="140">
        <v>32</v>
      </c>
      <c r="M50" s="140">
        <v>48</v>
      </c>
      <c r="N50" s="140">
        <v>0</v>
      </c>
      <c r="O50" s="140">
        <v>0</v>
      </c>
      <c r="P50" s="140">
        <v>6</v>
      </c>
      <c r="Q50" s="140">
        <v>1</v>
      </c>
      <c r="R50" s="140">
        <v>4</v>
      </c>
      <c r="S50" s="140">
        <v>0</v>
      </c>
      <c r="T50" s="140">
        <v>23</v>
      </c>
      <c r="U50" s="140">
        <v>0</v>
      </c>
      <c r="V50" s="140">
        <v>0</v>
      </c>
      <c r="W50" s="140">
        <v>0</v>
      </c>
      <c r="X50" s="142">
        <v>63</v>
      </c>
    </row>
    <row r="51" spans="1:25" ht="17.399999999999999" customHeight="1" x14ac:dyDescent="0.2">
      <c r="A51" s="14"/>
      <c r="B51" s="333" t="s">
        <v>85</v>
      </c>
      <c r="C51" s="333"/>
      <c r="D51" s="333"/>
      <c r="E51" s="334"/>
      <c r="F51" s="10" t="s">
        <v>21</v>
      </c>
      <c r="G51" s="248"/>
      <c r="H51" s="138">
        <f t="shared" si="6"/>
        <v>193</v>
      </c>
      <c r="I51" s="139">
        <v>5</v>
      </c>
      <c r="J51" s="140">
        <v>1</v>
      </c>
      <c r="K51" s="140">
        <v>10</v>
      </c>
      <c r="L51" s="140">
        <v>32</v>
      </c>
      <c r="M51" s="140">
        <v>48</v>
      </c>
      <c r="N51" s="140">
        <v>0</v>
      </c>
      <c r="O51" s="140">
        <v>0</v>
      </c>
      <c r="P51" s="140">
        <v>6</v>
      </c>
      <c r="Q51" s="140">
        <v>1</v>
      </c>
      <c r="R51" s="140">
        <v>4</v>
      </c>
      <c r="S51" s="140">
        <v>0</v>
      </c>
      <c r="T51" s="140">
        <v>23</v>
      </c>
      <c r="U51" s="140">
        <v>0</v>
      </c>
      <c r="V51" s="140">
        <v>0</v>
      </c>
      <c r="W51" s="140">
        <v>0</v>
      </c>
      <c r="X51" s="142">
        <v>63</v>
      </c>
    </row>
    <row r="52" spans="1:25" ht="17.399999999999999" customHeight="1" x14ac:dyDescent="0.2">
      <c r="A52" s="14"/>
      <c r="B52" s="333" t="s">
        <v>94</v>
      </c>
      <c r="C52" s="333"/>
      <c r="D52" s="333"/>
      <c r="E52" s="334"/>
      <c r="F52" s="10" t="s">
        <v>22</v>
      </c>
      <c r="G52" s="248"/>
      <c r="H52" s="138">
        <f t="shared" si="6"/>
        <v>346</v>
      </c>
      <c r="I52" s="139">
        <v>2</v>
      </c>
      <c r="J52" s="140">
        <v>1</v>
      </c>
      <c r="K52" s="140">
        <v>77</v>
      </c>
      <c r="L52" s="140">
        <v>118</v>
      </c>
      <c r="M52" s="140">
        <v>81</v>
      </c>
      <c r="N52" s="140">
        <v>0</v>
      </c>
      <c r="O52" s="140">
        <v>0</v>
      </c>
      <c r="P52" s="140">
        <v>0</v>
      </c>
      <c r="Q52" s="140">
        <v>2</v>
      </c>
      <c r="R52" s="140">
        <v>2</v>
      </c>
      <c r="S52" s="140">
        <v>9</v>
      </c>
      <c r="T52" s="140">
        <v>6</v>
      </c>
      <c r="U52" s="140">
        <v>0</v>
      </c>
      <c r="V52" s="140">
        <v>0</v>
      </c>
      <c r="W52" s="140">
        <v>0</v>
      </c>
      <c r="X52" s="142">
        <v>48</v>
      </c>
    </row>
    <row r="53" spans="1:25" ht="17.399999999999999" customHeight="1" thickBot="1" x14ac:dyDescent="0.25">
      <c r="A53" s="13"/>
      <c r="B53" s="335" t="s">
        <v>85</v>
      </c>
      <c r="C53" s="335"/>
      <c r="D53" s="335"/>
      <c r="E53" s="341"/>
      <c r="F53" s="35" t="s">
        <v>21</v>
      </c>
      <c r="G53" s="249"/>
      <c r="H53" s="124">
        <f t="shared" si="6"/>
        <v>342</v>
      </c>
      <c r="I53" s="143">
        <v>2</v>
      </c>
      <c r="J53" s="144">
        <v>1</v>
      </c>
      <c r="K53" s="144">
        <v>77</v>
      </c>
      <c r="L53" s="144">
        <v>114</v>
      </c>
      <c r="M53" s="144">
        <v>81</v>
      </c>
      <c r="N53" s="144">
        <v>0</v>
      </c>
      <c r="O53" s="144">
        <v>0</v>
      </c>
      <c r="P53" s="144">
        <v>0</v>
      </c>
      <c r="Q53" s="144">
        <v>2</v>
      </c>
      <c r="R53" s="144">
        <v>2</v>
      </c>
      <c r="S53" s="144">
        <v>9</v>
      </c>
      <c r="T53" s="144">
        <v>6</v>
      </c>
      <c r="U53" s="144">
        <v>0</v>
      </c>
      <c r="V53" s="144">
        <v>0</v>
      </c>
      <c r="W53" s="144">
        <v>0</v>
      </c>
      <c r="X53" s="145">
        <v>48</v>
      </c>
    </row>
    <row r="54" spans="1:25" ht="8.25" customHeight="1" x14ac:dyDescent="0.15">
      <c r="A54" s="11"/>
      <c r="B54" s="33"/>
      <c r="C54" s="34"/>
      <c r="D54" s="34"/>
      <c r="E54" s="34"/>
      <c r="F54" s="33"/>
      <c r="G54" s="250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5" s="6" customFormat="1" ht="20.25" customHeight="1" thickBot="1" x14ac:dyDescent="0.2">
      <c r="A55" s="31"/>
      <c r="B55" s="340" t="s">
        <v>20</v>
      </c>
      <c r="C55" s="340"/>
      <c r="D55" s="340"/>
      <c r="E55" s="340"/>
      <c r="F55" s="340"/>
      <c r="G55" s="340"/>
      <c r="H55" s="34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5" s="6" customFormat="1" ht="9.75" customHeight="1" x14ac:dyDescent="0.15">
      <c r="A56" s="320" t="s">
        <v>238</v>
      </c>
      <c r="B56" s="321"/>
      <c r="C56" s="321"/>
      <c r="D56" s="321"/>
      <c r="E56" s="321"/>
      <c r="F56" s="321"/>
      <c r="G56" s="322"/>
      <c r="H56" s="30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12"/>
    </row>
    <row r="57" spans="1:25" s="6" customFormat="1" ht="54.6" customHeight="1" x14ac:dyDescent="0.15">
      <c r="A57" s="323"/>
      <c r="B57" s="324"/>
      <c r="C57" s="324"/>
      <c r="D57" s="324"/>
      <c r="E57" s="324"/>
      <c r="F57" s="324"/>
      <c r="G57" s="325"/>
      <c r="H57" s="26" t="s">
        <v>16</v>
      </c>
      <c r="I57" s="25" t="s">
        <v>15</v>
      </c>
      <c r="J57" s="3" t="s">
        <v>14</v>
      </c>
      <c r="K57" s="3" t="s">
        <v>13</v>
      </c>
      <c r="L57" s="3" t="s">
        <v>12</v>
      </c>
      <c r="M57" s="3" t="s">
        <v>11</v>
      </c>
      <c r="N57" s="3" t="s">
        <v>10</v>
      </c>
      <c r="O57" s="3" t="s">
        <v>9</v>
      </c>
      <c r="P57" s="3" t="s">
        <v>8</v>
      </c>
      <c r="Q57" s="3" t="s">
        <v>7</v>
      </c>
      <c r="R57" s="3" t="s">
        <v>6</v>
      </c>
      <c r="S57" s="4" t="s">
        <v>5</v>
      </c>
      <c r="T57" s="3" t="s">
        <v>4</v>
      </c>
      <c r="U57" s="3" t="s">
        <v>3</v>
      </c>
      <c r="V57" s="3" t="s">
        <v>2</v>
      </c>
      <c r="W57" s="3" t="s">
        <v>1</v>
      </c>
      <c r="X57" s="24" t="s">
        <v>0</v>
      </c>
    </row>
    <row r="58" spans="1:25" s="6" customFormat="1" ht="9.6" customHeight="1" thickBot="1" x14ac:dyDescent="0.2">
      <c r="A58" s="326"/>
      <c r="B58" s="327"/>
      <c r="C58" s="327"/>
      <c r="D58" s="327"/>
      <c r="E58" s="327"/>
      <c r="F58" s="327"/>
      <c r="G58" s="328"/>
      <c r="H58" s="23"/>
      <c r="I58" s="22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  <c r="X58" s="21"/>
    </row>
    <row r="59" spans="1:25" s="6" customFormat="1" ht="17.25" customHeight="1" x14ac:dyDescent="0.15">
      <c r="A59" s="20"/>
      <c r="B59" s="315"/>
      <c r="C59" s="316"/>
      <c r="D59" s="316"/>
      <c r="E59" s="316"/>
      <c r="F59" s="316"/>
      <c r="G59" s="246"/>
      <c r="H59" s="19" t="s">
        <v>19</v>
      </c>
      <c r="I59" s="18" t="s">
        <v>19</v>
      </c>
      <c r="J59" s="17" t="s">
        <v>19</v>
      </c>
      <c r="K59" s="17" t="s">
        <v>19</v>
      </c>
      <c r="L59" s="17" t="s">
        <v>19</v>
      </c>
      <c r="M59" s="17" t="s">
        <v>19</v>
      </c>
      <c r="N59" s="17" t="s">
        <v>19</v>
      </c>
      <c r="O59" s="17" t="s">
        <v>19</v>
      </c>
      <c r="P59" s="17" t="s">
        <v>19</v>
      </c>
      <c r="Q59" s="17" t="s">
        <v>19</v>
      </c>
      <c r="R59" s="17" t="s">
        <v>19</v>
      </c>
      <c r="S59" s="17" t="s">
        <v>19</v>
      </c>
      <c r="T59" s="17" t="s">
        <v>19</v>
      </c>
      <c r="U59" s="17" t="s">
        <v>19</v>
      </c>
      <c r="V59" s="17" t="s">
        <v>19</v>
      </c>
      <c r="W59" s="17" t="s">
        <v>19</v>
      </c>
      <c r="X59" s="16" t="s">
        <v>19</v>
      </c>
    </row>
    <row r="60" spans="1:25" ht="20.399999999999999" customHeight="1" thickBot="1" x14ac:dyDescent="0.2">
      <c r="A60" s="15"/>
      <c r="B60" s="317" t="s">
        <v>18</v>
      </c>
      <c r="C60" s="317"/>
      <c r="D60" s="317"/>
      <c r="E60" s="317"/>
      <c r="F60" s="317"/>
      <c r="G60" s="247"/>
      <c r="H60" s="124">
        <f>SUM(I60:X60)</f>
        <v>45292</v>
      </c>
      <c r="I60" s="125">
        <f>SUM(I61:I72)</f>
        <v>1450</v>
      </c>
      <c r="J60" s="126">
        <f t="shared" ref="J60:X60" si="8">SUM(J61:J72)</f>
        <v>364</v>
      </c>
      <c r="K60" s="126">
        <f t="shared" si="8"/>
        <v>1297</v>
      </c>
      <c r="L60" s="126">
        <f t="shared" si="8"/>
        <v>8064</v>
      </c>
      <c r="M60" s="126">
        <f t="shared" si="8"/>
        <v>13014</v>
      </c>
      <c r="N60" s="126">
        <f t="shared" si="8"/>
        <v>4818</v>
      </c>
      <c r="O60" s="126">
        <f t="shared" si="8"/>
        <v>841</v>
      </c>
      <c r="P60" s="126">
        <f t="shared" si="8"/>
        <v>499</v>
      </c>
      <c r="Q60" s="126">
        <f t="shared" si="8"/>
        <v>7259</v>
      </c>
      <c r="R60" s="126">
        <f t="shared" si="8"/>
        <v>323</v>
      </c>
      <c r="S60" s="126">
        <f t="shared" si="8"/>
        <v>738</v>
      </c>
      <c r="T60" s="126">
        <f t="shared" si="8"/>
        <v>1534</v>
      </c>
      <c r="U60" s="126">
        <f t="shared" si="8"/>
        <v>734</v>
      </c>
      <c r="V60" s="126">
        <f t="shared" si="8"/>
        <v>220</v>
      </c>
      <c r="W60" s="126">
        <f t="shared" si="8"/>
        <v>15</v>
      </c>
      <c r="X60" s="127">
        <f t="shared" si="8"/>
        <v>4122</v>
      </c>
    </row>
    <row r="61" spans="1:25" ht="30" customHeight="1" x14ac:dyDescent="0.2">
      <c r="A61" s="14"/>
      <c r="B61" s="342" t="s">
        <v>17</v>
      </c>
      <c r="C61" s="342"/>
      <c r="D61" s="342"/>
      <c r="E61" s="343"/>
      <c r="F61" s="343"/>
      <c r="G61" s="248"/>
      <c r="H61" s="128">
        <f>SUM(I61:X61)</f>
        <v>30032</v>
      </c>
      <c r="I61" s="129">
        <v>949</v>
      </c>
      <c r="J61" s="130">
        <v>354</v>
      </c>
      <c r="K61" s="130">
        <v>815</v>
      </c>
      <c r="L61" s="130">
        <v>5436</v>
      </c>
      <c r="M61" s="130">
        <v>9171</v>
      </c>
      <c r="N61" s="130">
        <v>2351</v>
      </c>
      <c r="O61" s="130">
        <v>749</v>
      </c>
      <c r="P61" s="130">
        <v>410</v>
      </c>
      <c r="Q61" s="130">
        <v>4410</v>
      </c>
      <c r="R61" s="130">
        <v>162</v>
      </c>
      <c r="S61" s="130">
        <v>420</v>
      </c>
      <c r="T61" s="130">
        <v>1410</v>
      </c>
      <c r="U61" s="130">
        <v>438</v>
      </c>
      <c r="V61" s="130">
        <v>124</v>
      </c>
      <c r="W61" s="130">
        <v>6</v>
      </c>
      <c r="X61" s="131">
        <v>2827</v>
      </c>
    </row>
    <row r="62" spans="1:25" ht="30" customHeight="1" x14ac:dyDescent="0.15">
      <c r="A62" s="14"/>
      <c r="B62" s="252" t="s">
        <v>95</v>
      </c>
      <c r="C62" s="344" t="s">
        <v>96</v>
      </c>
      <c r="D62" s="344"/>
      <c r="E62" s="344"/>
      <c r="F62" s="344"/>
      <c r="G62" s="248"/>
      <c r="H62" s="128">
        <f t="shared" ref="H62:H72" si="9">SUM(I62:X62)</f>
        <v>926</v>
      </c>
      <c r="I62" s="132">
        <v>15</v>
      </c>
      <c r="J62" s="133">
        <v>2</v>
      </c>
      <c r="K62" s="133">
        <v>38</v>
      </c>
      <c r="L62" s="133">
        <v>113</v>
      </c>
      <c r="M62" s="133">
        <v>296</v>
      </c>
      <c r="N62" s="133">
        <v>102</v>
      </c>
      <c r="O62" s="133">
        <v>8</v>
      </c>
      <c r="P62" s="133">
        <v>12</v>
      </c>
      <c r="Q62" s="133">
        <v>157</v>
      </c>
      <c r="R62" s="133">
        <v>0</v>
      </c>
      <c r="S62" s="133">
        <v>25</v>
      </c>
      <c r="T62" s="133">
        <v>4</v>
      </c>
      <c r="U62" s="133">
        <v>61</v>
      </c>
      <c r="V62" s="133">
        <v>20</v>
      </c>
      <c r="W62" s="133">
        <v>0</v>
      </c>
      <c r="X62" s="134">
        <v>73</v>
      </c>
    </row>
    <row r="63" spans="1:25" ht="30" customHeight="1" x14ac:dyDescent="0.15">
      <c r="A63" s="14"/>
      <c r="B63" s="252" t="s">
        <v>97</v>
      </c>
      <c r="C63" s="345" t="s">
        <v>81</v>
      </c>
      <c r="D63" s="345"/>
      <c r="E63" s="345"/>
      <c r="F63" s="345"/>
      <c r="G63" s="248"/>
      <c r="H63" s="128">
        <f t="shared" si="9"/>
        <v>1328</v>
      </c>
      <c r="I63" s="132">
        <v>39</v>
      </c>
      <c r="J63" s="133">
        <v>0</v>
      </c>
      <c r="K63" s="133">
        <v>17</v>
      </c>
      <c r="L63" s="133">
        <v>182</v>
      </c>
      <c r="M63" s="133">
        <v>343</v>
      </c>
      <c r="N63" s="133">
        <v>276</v>
      </c>
      <c r="O63" s="133">
        <v>14</v>
      </c>
      <c r="P63" s="133">
        <v>8</v>
      </c>
      <c r="Q63" s="133">
        <v>243</v>
      </c>
      <c r="R63" s="133">
        <v>9</v>
      </c>
      <c r="S63" s="133">
        <v>63</v>
      </c>
      <c r="T63" s="133">
        <v>36</v>
      </c>
      <c r="U63" s="133">
        <v>16</v>
      </c>
      <c r="V63" s="133">
        <v>2</v>
      </c>
      <c r="W63" s="133">
        <v>0</v>
      </c>
      <c r="X63" s="134">
        <v>80</v>
      </c>
    </row>
    <row r="64" spans="1:25" ht="30" customHeight="1" x14ac:dyDescent="0.15">
      <c r="A64" s="14"/>
      <c r="B64" s="252" t="s">
        <v>98</v>
      </c>
      <c r="C64" s="345" t="s">
        <v>81</v>
      </c>
      <c r="D64" s="345"/>
      <c r="E64" s="345"/>
      <c r="F64" s="345"/>
      <c r="G64" s="248"/>
      <c r="H64" s="128">
        <f t="shared" si="9"/>
        <v>3512</v>
      </c>
      <c r="I64" s="132">
        <v>59</v>
      </c>
      <c r="J64" s="133">
        <v>4</v>
      </c>
      <c r="K64" s="133">
        <v>28</v>
      </c>
      <c r="L64" s="133">
        <v>490</v>
      </c>
      <c r="M64" s="133">
        <v>865</v>
      </c>
      <c r="N64" s="133">
        <v>400</v>
      </c>
      <c r="O64" s="133">
        <v>10</v>
      </c>
      <c r="P64" s="133">
        <v>5</v>
      </c>
      <c r="Q64" s="133">
        <v>1309</v>
      </c>
      <c r="R64" s="133">
        <v>23</v>
      </c>
      <c r="S64" s="133">
        <v>90</v>
      </c>
      <c r="T64" s="133">
        <v>1</v>
      </c>
      <c r="U64" s="133">
        <v>54</v>
      </c>
      <c r="V64" s="133">
        <v>0</v>
      </c>
      <c r="W64" s="133">
        <v>9</v>
      </c>
      <c r="X64" s="134">
        <v>165</v>
      </c>
    </row>
    <row r="65" spans="1:24" ht="30" customHeight="1" x14ac:dyDescent="0.15">
      <c r="A65" s="14"/>
      <c r="B65" s="252" t="s">
        <v>99</v>
      </c>
      <c r="C65" s="345" t="s">
        <v>80</v>
      </c>
      <c r="D65" s="345"/>
      <c r="E65" s="345"/>
      <c r="F65" s="345"/>
      <c r="G65" s="248"/>
      <c r="H65" s="128">
        <f t="shared" si="9"/>
        <v>1478</v>
      </c>
      <c r="I65" s="132">
        <v>41</v>
      </c>
      <c r="J65" s="133">
        <v>0</v>
      </c>
      <c r="K65" s="133">
        <v>24</v>
      </c>
      <c r="L65" s="133">
        <v>458</v>
      </c>
      <c r="M65" s="133">
        <v>160</v>
      </c>
      <c r="N65" s="133">
        <v>278</v>
      </c>
      <c r="O65" s="133">
        <v>3</v>
      </c>
      <c r="P65" s="133">
        <v>1</v>
      </c>
      <c r="Q65" s="133">
        <v>226</v>
      </c>
      <c r="R65" s="133">
        <v>8</v>
      </c>
      <c r="S65" s="133">
        <v>20</v>
      </c>
      <c r="T65" s="133">
        <v>2</v>
      </c>
      <c r="U65" s="133">
        <v>27</v>
      </c>
      <c r="V65" s="133">
        <v>44</v>
      </c>
      <c r="W65" s="133">
        <v>0</v>
      </c>
      <c r="X65" s="134">
        <v>186</v>
      </c>
    </row>
    <row r="66" spans="1:24" ht="30" customHeight="1" x14ac:dyDescent="0.15">
      <c r="A66" s="14"/>
      <c r="B66" s="252" t="s">
        <v>100</v>
      </c>
      <c r="C66" s="345" t="s">
        <v>81</v>
      </c>
      <c r="D66" s="345"/>
      <c r="E66" s="345"/>
      <c r="F66" s="345"/>
      <c r="G66" s="248"/>
      <c r="H66" s="128">
        <f t="shared" si="9"/>
        <v>1055</v>
      </c>
      <c r="I66" s="132">
        <v>52</v>
      </c>
      <c r="J66" s="133">
        <v>0</v>
      </c>
      <c r="K66" s="133">
        <v>31</v>
      </c>
      <c r="L66" s="133">
        <v>227</v>
      </c>
      <c r="M66" s="133">
        <v>224</v>
      </c>
      <c r="N66" s="133">
        <v>291</v>
      </c>
      <c r="O66" s="133">
        <v>4</v>
      </c>
      <c r="P66" s="133">
        <v>1</v>
      </c>
      <c r="Q66" s="133">
        <v>67</v>
      </c>
      <c r="R66" s="133">
        <v>24</v>
      </c>
      <c r="S66" s="133">
        <v>10</v>
      </c>
      <c r="T66" s="133">
        <v>10</v>
      </c>
      <c r="U66" s="133">
        <v>26</v>
      </c>
      <c r="V66" s="133">
        <v>6</v>
      </c>
      <c r="W66" s="133">
        <v>0</v>
      </c>
      <c r="X66" s="134">
        <v>82</v>
      </c>
    </row>
    <row r="67" spans="1:24" ht="30" customHeight="1" x14ac:dyDescent="0.15">
      <c r="A67" s="14"/>
      <c r="B67" s="252" t="s">
        <v>101</v>
      </c>
      <c r="C67" s="345" t="s">
        <v>80</v>
      </c>
      <c r="D67" s="345"/>
      <c r="E67" s="345"/>
      <c r="F67" s="345"/>
      <c r="G67" s="248"/>
      <c r="H67" s="128">
        <f t="shared" si="9"/>
        <v>1035</v>
      </c>
      <c r="I67" s="132">
        <v>80</v>
      </c>
      <c r="J67" s="133">
        <v>0</v>
      </c>
      <c r="K67" s="133">
        <v>22</v>
      </c>
      <c r="L67" s="133">
        <v>218</v>
      </c>
      <c r="M67" s="133">
        <v>144</v>
      </c>
      <c r="N67" s="133">
        <v>261</v>
      </c>
      <c r="O67" s="133">
        <v>12</v>
      </c>
      <c r="P67" s="133">
        <v>0</v>
      </c>
      <c r="Q67" s="133">
        <v>98</v>
      </c>
      <c r="R67" s="133">
        <v>33</v>
      </c>
      <c r="S67" s="133">
        <v>20</v>
      </c>
      <c r="T67" s="133">
        <v>8</v>
      </c>
      <c r="U67" s="133">
        <v>18</v>
      </c>
      <c r="V67" s="133">
        <v>2</v>
      </c>
      <c r="W67" s="133">
        <v>0</v>
      </c>
      <c r="X67" s="134">
        <v>119</v>
      </c>
    </row>
    <row r="68" spans="1:24" ht="30" customHeight="1" x14ac:dyDescent="0.15">
      <c r="A68" s="14"/>
      <c r="B68" s="252" t="s">
        <v>102</v>
      </c>
      <c r="C68" s="345" t="s">
        <v>80</v>
      </c>
      <c r="D68" s="345"/>
      <c r="E68" s="345"/>
      <c r="F68" s="345"/>
      <c r="G68" s="248"/>
      <c r="H68" s="128">
        <f t="shared" si="9"/>
        <v>1507</v>
      </c>
      <c r="I68" s="132">
        <v>84</v>
      </c>
      <c r="J68" s="133">
        <v>0</v>
      </c>
      <c r="K68" s="133">
        <v>121</v>
      </c>
      <c r="L68" s="133">
        <v>391</v>
      </c>
      <c r="M68" s="133">
        <v>342</v>
      </c>
      <c r="N68" s="133">
        <v>97</v>
      </c>
      <c r="O68" s="133">
        <v>6</v>
      </c>
      <c r="P68" s="133">
        <v>27</v>
      </c>
      <c r="Q68" s="133">
        <v>183</v>
      </c>
      <c r="R68" s="133">
        <v>14</v>
      </c>
      <c r="S68" s="133">
        <v>45</v>
      </c>
      <c r="T68" s="133">
        <v>25</v>
      </c>
      <c r="U68" s="133">
        <v>19</v>
      </c>
      <c r="V68" s="133">
        <v>0</v>
      </c>
      <c r="W68" s="133">
        <v>0</v>
      </c>
      <c r="X68" s="134">
        <v>153</v>
      </c>
    </row>
    <row r="69" spans="1:24" ht="30" customHeight="1" x14ac:dyDescent="0.15">
      <c r="A69" s="14"/>
      <c r="B69" s="252" t="s">
        <v>103</v>
      </c>
      <c r="C69" s="345" t="s">
        <v>80</v>
      </c>
      <c r="D69" s="345"/>
      <c r="E69" s="345"/>
      <c r="F69" s="345"/>
      <c r="G69" s="248"/>
      <c r="H69" s="128">
        <f t="shared" si="9"/>
        <v>1061</v>
      </c>
      <c r="I69" s="132">
        <v>31</v>
      </c>
      <c r="J69" s="133">
        <v>0</v>
      </c>
      <c r="K69" s="133">
        <v>31</v>
      </c>
      <c r="L69" s="133">
        <v>118</v>
      </c>
      <c r="M69" s="133">
        <v>388</v>
      </c>
      <c r="N69" s="133">
        <v>183</v>
      </c>
      <c r="O69" s="133">
        <v>6</v>
      </c>
      <c r="P69" s="133">
        <v>2</v>
      </c>
      <c r="Q69" s="133">
        <v>154</v>
      </c>
      <c r="R69" s="133">
        <v>15</v>
      </c>
      <c r="S69" s="133">
        <v>13</v>
      </c>
      <c r="T69" s="133">
        <v>2</v>
      </c>
      <c r="U69" s="133">
        <v>21</v>
      </c>
      <c r="V69" s="133">
        <v>4</v>
      </c>
      <c r="W69" s="133">
        <v>0</v>
      </c>
      <c r="X69" s="134">
        <v>93</v>
      </c>
    </row>
    <row r="70" spans="1:24" ht="30" customHeight="1" x14ac:dyDescent="0.15">
      <c r="A70" s="14"/>
      <c r="B70" s="252" t="s">
        <v>104</v>
      </c>
      <c r="C70" s="345" t="s">
        <v>81</v>
      </c>
      <c r="D70" s="345"/>
      <c r="E70" s="345"/>
      <c r="F70" s="345"/>
      <c r="G70" s="248"/>
      <c r="H70" s="128">
        <f t="shared" si="9"/>
        <v>1129</v>
      </c>
      <c r="I70" s="132">
        <v>27</v>
      </c>
      <c r="J70" s="133">
        <v>1</v>
      </c>
      <c r="K70" s="133">
        <v>23</v>
      </c>
      <c r="L70" s="133">
        <v>133</v>
      </c>
      <c r="M70" s="133">
        <v>207</v>
      </c>
      <c r="N70" s="133">
        <v>353</v>
      </c>
      <c r="O70" s="133">
        <v>0</v>
      </c>
      <c r="P70" s="133">
        <v>8</v>
      </c>
      <c r="Q70" s="133">
        <v>196</v>
      </c>
      <c r="R70" s="133">
        <v>13</v>
      </c>
      <c r="S70" s="133">
        <v>12</v>
      </c>
      <c r="T70" s="133">
        <v>4</v>
      </c>
      <c r="U70" s="133">
        <v>17</v>
      </c>
      <c r="V70" s="133">
        <v>5</v>
      </c>
      <c r="W70" s="133">
        <v>0</v>
      </c>
      <c r="X70" s="134">
        <v>130</v>
      </c>
    </row>
    <row r="71" spans="1:24" ht="30" customHeight="1" x14ac:dyDescent="0.15">
      <c r="A71" s="14"/>
      <c r="B71" s="252" t="s">
        <v>105</v>
      </c>
      <c r="C71" s="345" t="s">
        <v>81</v>
      </c>
      <c r="D71" s="345"/>
      <c r="E71" s="345"/>
      <c r="F71" s="345"/>
      <c r="G71" s="248"/>
      <c r="H71" s="128">
        <f t="shared" si="9"/>
        <v>1016</v>
      </c>
      <c r="I71" s="132">
        <v>57</v>
      </c>
      <c r="J71" s="133">
        <v>2</v>
      </c>
      <c r="K71" s="133">
        <v>19</v>
      </c>
      <c r="L71" s="133">
        <v>126</v>
      </c>
      <c r="M71" s="133">
        <v>304</v>
      </c>
      <c r="N71" s="133">
        <v>128</v>
      </c>
      <c r="O71" s="133">
        <v>16</v>
      </c>
      <c r="P71" s="133">
        <v>24</v>
      </c>
      <c r="Q71" s="133">
        <v>148</v>
      </c>
      <c r="R71" s="133">
        <v>13</v>
      </c>
      <c r="S71" s="133">
        <v>4</v>
      </c>
      <c r="T71" s="133">
        <v>26</v>
      </c>
      <c r="U71" s="133">
        <v>28</v>
      </c>
      <c r="V71" s="133">
        <v>10</v>
      </c>
      <c r="W71" s="133">
        <v>0</v>
      </c>
      <c r="X71" s="134">
        <v>111</v>
      </c>
    </row>
    <row r="72" spans="1:24" ht="30" customHeight="1" thickBot="1" x14ac:dyDescent="0.2">
      <c r="A72" s="13"/>
      <c r="B72" s="253" t="s">
        <v>106</v>
      </c>
      <c r="C72" s="346" t="s">
        <v>80</v>
      </c>
      <c r="D72" s="346"/>
      <c r="E72" s="346"/>
      <c r="F72" s="346"/>
      <c r="G72" s="249"/>
      <c r="H72" s="125">
        <f t="shared" si="9"/>
        <v>1213</v>
      </c>
      <c r="I72" s="135">
        <v>16</v>
      </c>
      <c r="J72" s="136">
        <v>1</v>
      </c>
      <c r="K72" s="136">
        <v>128</v>
      </c>
      <c r="L72" s="136">
        <v>172</v>
      </c>
      <c r="M72" s="136">
        <v>570</v>
      </c>
      <c r="N72" s="136">
        <v>98</v>
      </c>
      <c r="O72" s="136">
        <v>13</v>
      </c>
      <c r="P72" s="136">
        <v>1</v>
      </c>
      <c r="Q72" s="136">
        <v>68</v>
      </c>
      <c r="R72" s="136">
        <v>9</v>
      </c>
      <c r="S72" s="136">
        <v>16</v>
      </c>
      <c r="T72" s="136">
        <v>6</v>
      </c>
      <c r="U72" s="136">
        <v>9</v>
      </c>
      <c r="V72" s="136">
        <v>3</v>
      </c>
      <c r="W72" s="136">
        <v>0</v>
      </c>
      <c r="X72" s="137">
        <v>103</v>
      </c>
    </row>
    <row r="73" spans="1:24" ht="15" customHeight="1" x14ac:dyDescent="0.15"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3.1" customHeight="1" x14ac:dyDescent="0.15"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3.2" x14ac:dyDescent="0.2">
      <c r="A75" s="11"/>
      <c r="B75" s="10"/>
      <c r="C75" s="10"/>
      <c r="D75" s="10"/>
      <c r="E75" s="9"/>
      <c r="F75" s="9"/>
      <c r="G75" s="251"/>
    </row>
  </sheetData>
  <mergeCells count="64">
    <mergeCell ref="C71:F71"/>
    <mergeCell ref="C72:F72"/>
    <mergeCell ref="C64:F64"/>
    <mergeCell ref="C65:F65"/>
    <mergeCell ref="C66:F66"/>
    <mergeCell ref="C67:F67"/>
    <mergeCell ref="C68:F68"/>
    <mergeCell ref="C69:F69"/>
    <mergeCell ref="C70:F70"/>
    <mergeCell ref="B59:F59"/>
    <mergeCell ref="B60:F60"/>
    <mergeCell ref="B61:F61"/>
    <mergeCell ref="C62:F62"/>
    <mergeCell ref="C63:F63"/>
    <mergeCell ref="A56:G58"/>
    <mergeCell ref="B41:E41"/>
    <mergeCell ref="B42:E42"/>
    <mergeCell ref="B43:E43"/>
    <mergeCell ref="B44:E44"/>
    <mergeCell ref="B45:E45"/>
    <mergeCell ref="B46:E46"/>
    <mergeCell ref="B47:E47"/>
    <mergeCell ref="B55:H55"/>
    <mergeCell ref="B48:E48"/>
    <mergeCell ref="B49:E49"/>
    <mergeCell ref="B50:E50"/>
    <mergeCell ref="B51:E51"/>
    <mergeCell ref="B52:E52"/>
    <mergeCell ref="B53:E53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19:E19"/>
    <mergeCell ref="B20:E20"/>
    <mergeCell ref="B21:E21"/>
    <mergeCell ref="B25:F25"/>
    <mergeCell ref="A22:G24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2:F2"/>
    <mergeCell ref="B6:F6"/>
    <mergeCell ref="B7:F7"/>
    <mergeCell ref="B8:E8"/>
    <mergeCell ref="A3:G5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3" orientation="landscape" r:id="rId1"/>
  <headerFooter alignWithMargins="0"/>
  <rowBreaks count="2" manualBreakCount="2">
    <brk id="21" max="16383" man="1"/>
    <brk id="5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19"/>
  <sheetViews>
    <sheetView view="pageBreakPreview" zoomScaleNormal="100" zoomScaleSheetLayoutView="100" workbookViewId="0">
      <pane xSplit="8" ySplit="5" topLeftCell="I183" activePane="bottomRight" state="frozen"/>
      <selection activeCell="H6" sqref="H6"/>
      <selection pane="topRight" activeCell="H6" sqref="H6"/>
      <selection pane="bottomLeft" activeCell="H6" sqref="H6"/>
      <selection pane="bottomRight" activeCell="H6" sqref="H6"/>
    </sheetView>
  </sheetViews>
  <sheetFormatPr defaultColWidth="9" defaultRowHeight="9.6" x14ac:dyDescent="0.15"/>
  <cols>
    <col min="1" max="1" width="1.44140625" style="153" customWidth="1"/>
    <col min="2" max="2" width="8.109375" style="153" customWidth="1"/>
    <col min="3" max="3" width="1.44140625" style="153" customWidth="1"/>
    <col min="4" max="4" width="10.77734375" style="153" customWidth="1"/>
    <col min="5" max="5" width="1.44140625" style="153" customWidth="1"/>
    <col min="6" max="6" width="7.6640625" style="153" customWidth="1"/>
    <col min="7" max="7" width="1.44140625" style="153" customWidth="1"/>
    <col min="8" max="8" width="8.21875" style="157" bestFit="1" customWidth="1"/>
    <col min="9" max="9" width="6.6640625" style="158" customWidth="1"/>
    <col min="10" max="23" width="5.6640625" style="158" customWidth="1"/>
    <col min="24" max="24" width="7" style="158" customWidth="1"/>
    <col min="25" max="16384" width="9" style="154"/>
  </cols>
  <sheetData>
    <row r="1" spans="1:24" s="153" customFormat="1" ht="29.25" hidden="1" customHeight="1" x14ac:dyDescent="0.15">
      <c r="A1" s="150"/>
      <c r="B1" s="150"/>
      <c r="C1" s="150"/>
      <c r="D1" s="150"/>
      <c r="E1" s="150"/>
      <c r="F1" s="150"/>
      <c r="G1" s="150"/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 s="153" customFormat="1" ht="20.25" customHeight="1" thickBot="1" x14ac:dyDescent="0.2">
      <c r="A2" s="150"/>
      <c r="B2" s="347" t="s">
        <v>59</v>
      </c>
      <c r="C2" s="347"/>
      <c r="D2" s="347"/>
      <c r="E2" s="347"/>
      <c r="F2" s="347"/>
      <c r="G2" s="150"/>
      <c r="H2" s="151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s="153" customFormat="1" ht="9.15" customHeight="1" x14ac:dyDescent="0.15">
      <c r="A3" s="348" t="s">
        <v>239</v>
      </c>
      <c r="B3" s="349"/>
      <c r="C3" s="349"/>
      <c r="D3" s="349"/>
      <c r="E3" s="349"/>
      <c r="F3" s="349"/>
      <c r="G3" s="350"/>
      <c r="H3" s="184"/>
      <c r="I3" s="212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286"/>
    </row>
    <row r="4" spans="1:24" s="153" customFormat="1" ht="54" customHeight="1" x14ac:dyDescent="0.15">
      <c r="A4" s="351"/>
      <c r="B4" s="352"/>
      <c r="C4" s="352"/>
      <c r="D4" s="352"/>
      <c r="E4" s="352"/>
      <c r="F4" s="352"/>
      <c r="G4" s="353"/>
      <c r="H4" s="211" t="s">
        <v>16</v>
      </c>
      <c r="I4" s="210" t="s">
        <v>15</v>
      </c>
      <c r="J4" s="208" t="s">
        <v>14</v>
      </c>
      <c r="K4" s="208" t="s">
        <v>13</v>
      </c>
      <c r="L4" s="208" t="s">
        <v>12</v>
      </c>
      <c r="M4" s="208" t="s">
        <v>11</v>
      </c>
      <c r="N4" s="208" t="s">
        <v>10</v>
      </c>
      <c r="O4" s="208" t="s">
        <v>9</v>
      </c>
      <c r="P4" s="208" t="s">
        <v>8</v>
      </c>
      <c r="Q4" s="208" t="s">
        <v>7</v>
      </c>
      <c r="R4" s="208" t="s">
        <v>6</v>
      </c>
      <c r="S4" s="209" t="s">
        <v>5</v>
      </c>
      <c r="T4" s="208" t="s">
        <v>4</v>
      </c>
      <c r="U4" s="208" t="s">
        <v>3</v>
      </c>
      <c r="V4" s="208" t="s">
        <v>2</v>
      </c>
      <c r="W4" s="208" t="s">
        <v>1</v>
      </c>
      <c r="X4" s="288" t="s">
        <v>0</v>
      </c>
    </row>
    <row r="5" spans="1:24" s="153" customFormat="1" ht="9.15" customHeight="1" thickBot="1" x14ac:dyDescent="0.2">
      <c r="A5" s="354"/>
      <c r="B5" s="355"/>
      <c r="C5" s="355"/>
      <c r="D5" s="355"/>
      <c r="E5" s="355"/>
      <c r="F5" s="355"/>
      <c r="G5" s="356"/>
      <c r="H5" s="207"/>
      <c r="I5" s="206"/>
      <c r="J5" s="204"/>
      <c r="K5" s="204"/>
      <c r="L5" s="204"/>
      <c r="M5" s="204"/>
      <c r="N5" s="204"/>
      <c r="O5" s="204"/>
      <c r="P5" s="204"/>
      <c r="Q5" s="204"/>
      <c r="R5" s="204"/>
      <c r="S5" s="205"/>
      <c r="T5" s="204"/>
      <c r="U5" s="204"/>
      <c r="V5" s="204"/>
      <c r="W5" s="204"/>
      <c r="X5" s="287"/>
    </row>
    <row r="6" spans="1:24" s="153" customFormat="1" ht="18.75" customHeight="1" x14ac:dyDescent="0.15">
      <c r="A6" s="186"/>
      <c r="B6" s="357"/>
      <c r="C6" s="357"/>
      <c r="D6" s="357"/>
      <c r="E6" s="357"/>
      <c r="F6" s="357"/>
      <c r="G6" s="185"/>
      <c r="H6" s="184" t="s">
        <v>19</v>
      </c>
      <c r="I6" s="196" t="s">
        <v>19</v>
      </c>
      <c r="J6" s="183" t="s">
        <v>19</v>
      </c>
      <c r="K6" s="183" t="s">
        <v>19</v>
      </c>
      <c r="L6" s="183" t="s">
        <v>19</v>
      </c>
      <c r="M6" s="183" t="s">
        <v>19</v>
      </c>
      <c r="N6" s="183" t="s">
        <v>19</v>
      </c>
      <c r="O6" s="183" t="s">
        <v>19</v>
      </c>
      <c r="P6" s="183" t="s">
        <v>19</v>
      </c>
      <c r="Q6" s="183" t="s">
        <v>19</v>
      </c>
      <c r="R6" s="183" t="s">
        <v>19</v>
      </c>
      <c r="S6" s="183" t="s">
        <v>19</v>
      </c>
      <c r="T6" s="183" t="s">
        <v>19</v>
      </c>
      <c r="U6" s="183" t="s">
        <v>19</v>
      </c>
      <c r="V6" s="183" t="s">
        <v>19</v>
      </c>
      <c r="W6" s="183" t="s">
        <v>19</v>
      </c>
      <c r="X6" s="182" t="s">
        <v>19</v>
      </c>
    </row>
    <row r="7" spans="1:24" ht="15" customHeight="1" x14ac:dyDescent="0.15">
      <c r="A7" s="181"/>
      <c r="B7" s="358" t="s">
        <v>60</v>
      </c>
      <c r="C7" s="358"/>
      <c r="D7" s="358"/>
      <c r="E7" s="358"/>
      <c r="F7" s="307" t="s">
        <v>61</v>
      </c>
      <c r="G7" s="179"/>
      <c r="H7" s="197">
        <f t="shared" ref="H7:X7" si="0">SUM(H9,H11,H13,H15,H17,H19,H21,H23,H25,H27,H29,H31,H38,H40,H42,H44,H46,H48,H50,H52,H54,H56,H58,H60,H62,H64,H66,H73,H75,H77,H79,H81,H83,H85,H87,H89,H91,H93,H95,H97,H99,H101,H108,H110,H112,H114,H116,H118,H120,H122,H124,H126,H128,H130,,H132,H134,H136,H143,H145,H147,H149,H151,H153,H155,H157,H159,H161,H163,H165,H167,H169,H171,H178,H180,H182,H184,H186,H188,H190,H192,H194,H196,H198,H200,H202,H204,H206,H208,H215,H217)</f>
        <v>764294</v>
      </c>
      <c r="I7" s="202">
        <f t="shared" si="0"/>
        <v>477</v>
      </c>
      <c r="J7" s="202">
        <f t="shared" si="0"/>
        <v>157</v>
      </c>
      <c r="K7" s="202">
        <f t="shared" si="0"/>
        <v>482</v>
      </c>
      <c r="L7" s="202">
        <f t="shared" si="0"/>
        <v>2580</v>
      </c>
      <c r="M7" s="202">
        <f t="shared" si="0"/>
        <v>2296</v>
      </c>
      <c r="N7" s="202">
        <f t="shared" si="0"/>
        <v>2484</v>
      </c>
      <c r="O7" s="202">
        <f t="shared" si="0"/>
        <v>139</v>
      </c>
      <c r="P7" s="202">
        <f t="shared" si="0"/>
        <v>90</v>
      </c>
      <c r="Q7" s="202">
        <f t="shared" si="0"/>
        <v>695</v>
      </c>
      <c r="R7" s="202">
        <f t="shared" si="0"/>
        <v>1218</v>
      </c>
      <c r="S7" s="202">
        <f t="shared" si="0"/>
        <v>46976</v>
      </c>
      <c r="T7" s="202">
        <f t="shared" si="0"/>
        <v>261</v>
      </c>
      <c r="U7" s="202">
        <f t="shared" si="0"/>
        <v>51226</v>
      </c>
      <c r="V7" s="202">
        <f t="shared" si="0"/>
        <v>12</v>
      </c>
      <c r="W7" s="202">
        <f t="shared" si="0"/>
        <v>3</v>
      </c>
      <c r="X7" s="188">
        <f t="shared" si="0"/>
        <v>655198</v>
      </c>
    </row>
    <row r="8" spans="1:24" ht="15" customHeight="1" thickBot="1" x14ac:dyDescent="0.2">
      <c r="A8" s="174"/>
      <c r="B8" s="359" t="s">
        <v>279</v>
      </c>
      <c r="C8" s="359"/>
      <c r="D8" s="359"/>
      <c r="E8" s="359"/>
      <c r="F8" s="308" t="s">
        <v>62</v>
      </c>
      <c r="G8" s="173"/>
      <c r="H8" s="203">
        <f t="shared" ref="H8:X8" si="1">SUM(H10,H12,H14,H16,H18,H20,H22,H24,H26,H28,H30,H32,H39,H41,H43,H45,H47,H49,H51,H53,H55,H57,H59,H61,H63,H65,H67,H74,H76,H78,H80,H82,H84,H86,H88,H90,H92,H94,H96,H98,H100,H102,H109,H111,H113,H115,H117,H119,H121,H123,H125,H127,H129,H131,,H133,H135,H137,H144,H146,H148,H150,H152,H154,H156,H158,H160,H162,H164,H166,H168,H170,H172,H179,H181,H183,H185,H187,H189,H191,H193,H195,H197,H199,H201,H203,H205,H207,H209,H216,H218)</f>
        <v>985385</v>
      </c>
      <c r="I8" s="202">
        <f t="shared" si="1"/>
        <v>157557</v>
      </c>
      <c r="J8" s="202">
        <f t="shared" si="1"/>
        <v>220</v>
      </c>
      <c r="K8" s="202">
        <f t="shared" si="1"/>
        <v>522</v>
      </c>
      <c r="L8" s="202">
        <f t="shared" si="1"/>
        <v>48496</v>
      </c>
      <c r="M8" s="202">
        <f t="shared" si="1"/>
        <v>693</v>
      </c>
      <c r="N8" s="202">
        <f t="shared" si="1"/>
        <v>4247</v>
      </c>
      <c r="O8" s="202">
        <f t="shared" si="1"/>
        <v>1559</v>
      </c>
      <c r="P8" s="202">
        <f t="shared" si="1"/>
        <v>7</v>
      </c>
      <c r="Q8" s="202">
        <f t="shared" si="1"/>
        <v>31</v>
      </c>
      <c r="R8" s="202">
        <f t="shared" si="1"/>
        <v>472</v>
      </c>
      <c r="S8" s="202">
        <f t="shared" si="1"/>
        <v>43114</v>
      </c>
      <c r="T8" s="202">
        <f t="shared" si="1"/>
        <v>81</v>
      </c>
      <c r="U8" s="202">
        <f t="shared" si="1"/>
        <v>33652</v>
      </c>
      <c r="V8" s="202">
        <f t="shared" si="1"/>
        <v>1</v>
      </c>
      <c r="W8" s="202">
        <f t="shared" si="1"/>
        <v>0</v>
      </c>
      <c r="X8" s="188">
        <f t="shared" si="1"/>
        <v>694733</v>
      </c>
    </row>
    <row r="9" spans="1:24" ht="15" customHeight="1" x14ac:dyDescent="0.15">
      <c r="A9" s="201"/>
      <c r="B9" s="360" t="s">
        <v>63</v>
      </c>
      <c r="C9" s="360"/>
      <c r="D9" s="360"/>
      <c r="E9" s="257"/>
      <c r="F9" s="231" t="s">
        <v>22</v>
      </c>
      <c r="G9" s="254"/>
      <c r="H9" s="197">
        <f t="shared" ref="H9:H32" si="2">SUM(I9:X9)</f>
        <v>103</v>
      </c>
      <c r="I9" s="200">
        <v>0</v>
      </c>
      <c r="J9" s="199">
        <v>10</v>
      </c>
      <c r="K9" s="199">
        <v>0</v>
      </c>
      <c r="L9" s="199">
        <v>0</v>
      </c>
      <c r="M9" s="199">
        <v>2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0</v>
      </c>
      <c r="X9" s="198">
        <v>91</v>
      </c>
    </row>
    <row r="10" spans="1:24" ht="15" customHeight="1" x14ac:dyDescent="0.15">
      <c r="A10" s="181"/>
      <c r="B10" s="361" t="s">
        <v>244</v>
      </c>
      <c r="C10" s="361"/>
      <c r="D10" s="361"/>
      <c r="E10" s="258"/>
      <c r="F10" s="307" t="s">
        <v>64</v>
      </c>
      <c r="G10" s="255"/>
      <c r="H10" s="197">
        <f t="shared" si="2"/>
        <v>31</v>
      </c>
      <c r="I10" s="177">
        <v>0</v>
      </c>
      <c r="J10" s="176">
        <v>8</v>
      </c>
      <c r="K10" s="176">
        <v>0</v>
      </c>
      <c r="L10" s="176">
        <v>0</v>
      </c>
      <c r="M10" s="176">
        <v>0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0</v>
      </c>
      <c r="W10" s="176">
        <v>0</v>
      </c>
      <c r="X10" s="175">
        <v>23</v>
      </c>
    </row>
    <row r="11" spans="1:24" ht="15" customHeight="1" x14ac:dyDescent="0.2">
      <c r="A11" s="181"/>
      <c r="B11" s="307" t="s">
        <v>107</v>
      </c>
      <c r="C11" s="309"/>
      <c r="D11" s="259" t="s">
        <v>108</v>
      </c>
      <c r="E11" s="259"/>
      <c r="F11" s="307" t="s">
        <v>22</v>
      </c>
      <c r="G11" s="255"/>
      <c r="H11" s="197">
        <f t="shared" si="2"/>
        <v>261</v>
      </c>
      <c r="I11" s="190">
        <v>1</v>
      </c>
      <c r="J11" s="189">
        <v>2</v>
      </c>
      <c r="K11" s="189">
        <v>17</v>
      </c>
      <c r="L11" s="189">
        <v>28</v>
      </c>
      <c r="M11" s="189">
        <v>53</v>
      </c>
      <c r="N11" s="189">
        <v>0</v>
      </c>
      <c r="O11" s="189">
        <v>0</v>
      </c>
      <c r="P11" s="189">
        <v>0</v>
      </c>
      <c r="Q11" s="189">
        <v>21</v>
      </c>
      <c r="R11" s="189">
        <v>0</v>
      </c>
      <c r="S11" s="189">
        <v>37</v>
      </c>
      <c r="T11" s="189">
        <v>0</v>
      </c>
      <c r="U11" s="189">
        <v>1</v>
      </c>
      <c r="V11" s="189">
        <v>0</v>
      </c>
      <c r="W11" s="189">
        <v>0</v>
      </c>
      <c r="X11" s="175">
        <v>101</v>
      </c>
    </row>
    <row r="12" spans="1:24" ht="15" customHeight="1" x14ac:dyDescent="0.15">
      <c r="A12" s="181"/>
      <c r="B12" s="362" t="s">
        <v>245</v>
      </c>
      <c r="C12" s="362"/>
      <c r="D12" s="362"/>
      <c r="E12" s="258"/>
      <c r="F12" s="307" t="s">
        <v>64</v>
      </c>
      <c r="G12" s="255"/>
      <c r="H12" s="197">
        <f t="shared" si="2"/>
        <v>1057</v>
      </c>
      <c r="I12" s="177">
        <v>0</v>
      </c>
      <c r="J12" s="176">
        <v>2</v>
      </c>
      <c r="K12" s="176">
        <v>35</v>
      </c>
      <c r="L12" s="176">
        <v>81</v>
      </c>
      <c r="M12" s="176">
        <v>41</v>
      </c>
      <c r="N12" s="176">
        <v>0</v>
      </c>
      <c r="O12" s="176">
        <v>0</v>
      </c>
      <c r="P12" s="176">
        <v>0</v>
      </c>
      <c r="Q12" s="176">
        <v>1</v>
      </c>
      <c r="R12" s="176">
        <v>2</v>
      </c>
      <c r="S12" s="176">
        <v>0</v>
      </c>
      <c r="T12" s="176">
        <v>18</v>
      </c>
      <c r="U12" s="176">
        <v>388</v>
      </c>
      <c r="V12" s="176">
        <v>0</v>
      </c>
      <c r="W12" s="176">
        <v>0</v>
      </c>
      <c r="X12" s="175">
        <v>489</v>
      </c>
    </row>
    <row r="13" spans="1:24" ht="15" customHeight="1" x14ac:dyDescent="0.2">
      <c r="A13" s="181"/>
      <c r="B13" s="307" t="s">
        <v>109</v>
      </c>
      <c r="C13" s="309"/>
      <c r="D13" s="265" t="s">
        <v>245</v>
      </c>
      <c r="E13" s="259"/>
      <c r="F13" s="307" t="s">
        <v>22</v>
      </c>
      <c r="G13" s="255"/>
      <c r="H13" s="197">
        <f t="shared" si="2"/>
        <v>1126</v>
      </c>
      <c r="I13" s="190">
        <v>7</v>
      </c>
      <c r="J13" s="189">
        <v>10</v>
      </c>
      <c r="K13" s="189">
        <v>15</v>
      </c>
      <c r="L13" s="189">
        <v>84</v>
      </c>
      <c r="M13" s="189">
        <v>144</v>
      </c>
      <c r="N13" s="189">
        <v>184</v>
      </c>
      <c r="O13" s="189">
        <v>55</v>
      </c>
      <c r="P13" s="189">
        <v>12</v>
      </c>
      <c r="Q13" s="189">
        <v>85</v>
      </c>
      <c r="R13" s="189">
        <v>2</v>
      </c>
      <c r="S13" s="189">
        <v>476</v>
      </c>
      <c r="T13" s="189">
        <v>19</v>
      </c>
      <c r="U13" s="189">
        <v>2</v>
      </c>
      <c r="V13" s="189">
        <v>0</v>
      </c>
      <c r="W13" s="189">
        <v>0</v>
      </c>
      <c r="X13" s="175">
        <v>31</v>
      </c>
    </row>
    <row r="14" spans="1:24" ht="15" customHeight="1" x14ac:dyDescent="0.15">
      <c r="A14" s="181"/>
      <c r="B14" s="362" t="s">
        <v>245</v>
      </c>
      <c r="C14" s="362"/>
      <c r="D14" s="362"/>
      <c r="E14" s="258"/>
      <c r="F14" s="307" t="s">
        <v>64</v>
      </c>
      <c r="G14" s="255"/>
      <c r="H14" s="197">
        <f t="shared" si="2"/>
        <v>54955</v>
      </c>
      <c r="I14" s="295">
        <v>12730</v>
      </c>
      <c r="J14" s="296">
        <v>0</v>
      </c>
      <c r="K14" s="296">
        <v>86</v>
      </c>
      <c r="L14" s="296">
        <v>1297</v>
      </c>
      <c r="M14" s="296">
        <v>66</v>
      </c>
      <c r="N14" s="296">
        <v>0</v>
      </c>
      <c r="O14" s="296">
        <v>0</v>
      </c>
      <c r="P14" s="296">
        <v>0</v>
      </c>
      <c r="Q14" s="296">
        <v>0</v>
      </c>
      <c r="R14" s="296">
        <v>25</v>
      </c>
      <c r="S14" s="296">
        <v>336</v>
      </c>
      <c r="T14" s="296">
        <v>13</v>
      </c>
      <c r="U14" s="176">
        <v>1105</v>
      </c>
      <c r="V14" s="176">
        <v>0</v>
      </c>
      <c r="W14" s="176">
        <v>0</v>
      </c>
      <c r="X14" s="175">
        <v>39297</v>
      </c>
    </row>
    <row r="15" spans="1:24" ht="15" customHeight="1" x14ac:dyDescent="0.2">
      <c r="A15" s="181"/>
      <c r="B15" s="307" t="s">
        <v>110</v>
      </c>
      <c r="C15" s="309"/>
      <c r="D15" s="265" t="s">
        <v>244</v>
      </c>
      <c r="E15" s="259"/>
      <c r="F15" s="307" t="s">
        <v>22</v>
      </c>
      <c r="G15" s="255"/>
      <c r="H15" s="197">
        <f t="shared" si="2"/>
        <v>2166</v>
      </c>
      <c r="I15" s="190">
        <v>106</v>
      </c>
      <c r="J15" s="189">
        <v>9</v>
      </c>
      <c r="K15" s="189">
        <v>62</v>
      </c>
      <c r="L15" s="189">
        <v>287</v>
      </c>
      <c r="M15" s="189">
        <v>514</v>
      </c>
      <c r="N15" s="189">
        <v>171</v>
      </c>
      <c r="O15" s="189">
        <v>16</v>
      </c>
      <c r="P15" s="189">
        <v>3</v>
      </c>
      <c r="Q15" s="189">
        <v>139</v>
      </c>
      <c r="R15" s="189">
        <v>15</v>
      </c>
      <c r="S15" s="189">
        <v>139</v>
      </c>
      <c r="T15" s="189">
        <v>44</v>
      </c>
      <c r="U15" s="189">
        <v>19</v>
      </c>
      <c r="V15" s="189">
        <v>0</v>
      </c>
      <c r="W15" s="189">
        <v>0</v>
      </c>
      <c r="X15" s="175">
        <v>642</v>
      </c>
    </row>
    <row r="16" spans="1:24" ht="15" customHeight="1" x14ac:dyDescent="0.15">
      <c r="A16" s="181"/>
      <c r="B16" s="362" t="s">
        <v>244</v>
      </c>
      <c r="C16" s="362"/>
      <c r="D16" s="362"/>
      <c r="E16" s="258"/>
      <c r="F16" s="307" t="s">
        <v>64</v>
      </c>
      <c r="G16" s="255"/>
      <c r="H16" s="197">
        <f t="shared" si="2"/>
        <v>0</v>
      </c>
      <c r="I16" s="177" t="s">
        <v>247</v>
      </c>
      <c r="J16" s="176" t="s">
        <v>246</v>
      </c>
      <c r="K16" s="176" t="s">
        <v>246</v>
      </c>
      <c r="L16" s="176" t="s">
        <v>246</v>
      </c>
      <c r="M16" s="176" t="s">
        <v>246</v>
      </c>
      <c r="N16" s="176" t="s">
        <v>246</v>
      </c>
      <c r="O16" s="176" t="s">
        <v>246</v>
      </c>
      <c r="P16" s="176" t="s">
        <v>247</v>
      </c>
      <c r="Q16" s="176" t="s">
        <v>247</v>
      </c>
      <c r="R16" s="176" t="s">
        <v>246</v>
      </c>
      <c r="S16" s="176" t="s">
        <v>246</v>
      </c>
      <c r="T16" s="176" t="s">
        <v>247</v>
      </c>
      <c r="U16" s="176" t="s">
        <v>247</v>
      </c>
      <c r="V16" s="176" t="s">
        <v>247</v>
      </c>
      <c r="W16" s="176" t="s">
        <v>246</v>
      </c>
      <c r="X16" s="175" t="s">
        <v>246</v>
      </c>
    </row>
    <row r="17" spans="1:25" ht="15" customHeight="1" x14ac:dyDescent="0.2">
      <c r="A17" s="181"/>
      <c r="B17" s="307" t="s">
        <v>111</v>
      </c>
      <c r="C17" s="309"/>
      <c r="D17" s="265" t="s">
        <v>245</v>
      </c>
      <c r="E17" s="259"/>
      <c r="F17" s="307" t="s">
        <v>22</v>
      </c>
      <c r="G17" s="255"/>
      <c r="H17" s="197">
        <f t="shared" si="2"/>
        <v>289</v>
      </c>
      <c r="I17" s="190">
        <v>0</v>
      </c>
      <c r="J17" s="189">
        <v>0</v>
      </c>
      <c r="K17" s="189">
        <v>48</v>
      </c>
      <c r="L17" s="189">
        <v>71</v>
      </c>
      <c r="M17" s="189">
        <v>30</v>
      </c>
      <c r="N17" s="189">
        <v>0</v>
      </c>
      <c r="O17" s="189">
        <v>0</v>
      </c>
      <c r="P17" s="189">
        <v>1</v>
      </c>
      <c r="Q17" s="189">
        <v>2</v>
      </c>
      <c r="R17" s="189">
        <v>8</v>
      </c>
      <c r="S17" s="189">
        <v>3</v>
      </c>
      <c r="T17" s="189">
        <v>1</v>
      </c>
      <c r="U17" s="189">
        <v>0</v>
      </c>
      <c r="V17" s="189">
        <v>0</v>
      </c>
      <c r="W17" s="189">
        <v>0</v>
      </c>
      <c r="X17" s="175">
        <v>125</v>
      </c>
    </row>
    <row r="18" spans="1:25" ht="15" customHeight="1" x14ac:dyDescent="0.15">
      <c r="A18" s="181"/>
      <c r="B18" s="362" t="s">
        <v>245</v>
      </c>
      <c r="C18" s="362"/>
      <c r="D18" s="362"/>
      <c r="E18" s="258"/>
      <c r="F18" s="307" t="s">
        <v>64</v>
      </c>
      <c r="G18" s="179"/>
      <c r="H18" s="197">
        <f t="shared" si="2"/>
        <v>0</v>
      </c>
      <c r="I18" s="190">
        <v>0</v>
      </c>
      <c r="J18" s="189">
        <v>0</v>
      </c>
      <c r="K18" s="189">
        <v>0</v>
      </c>
      <c r="L18" s="189">
        <v>0</v>
      </c>
      <c r="M18" s="189">
        <v>0</v>
      </c>
      <c r="N18" s="189">
        <v>0</v>
      </c>
      <c r="O18" s="189">
        <v>0</v>
      </c>
      <c r="P18" s="189">
        <v>0</v>
      </c>
      <c r="Q18" s="189">
        <v>0</v>
      </c>
      <c r="R18" s="189">
        <v>0</v>
      </c>
      <c r="S18" s="189">
        <v>0</v>
      </c>
      <c r="T18" s="189">
        <v>0</v>
      </c>
      <c r="U18" s="189">
        <v>0</v>
      </c>
      <c r="V18" s="189">
        <v>0</v>
      </c>
      <c r="W18" s="189">
        <v>0</v>
      </c>
      <c r="X18" s="175">
        <v>0</v>
      </c>
    </row>
    <row r="19" spans="1:25" ht="15" customHeight="1" x14ac:dyDescent="0.2">
      <c r="A19" s="181"/>
      <c r="B19" s="307" t="s">
        <v>112</v>
      </c>
      <c r="C19" s="309"/>
      <c r="D19" s="265" t="s">
        <v>244</v>
      </c>
      <c r="E19" s="259"/>
      <c r="F19" s="307" t="s">
        <v>22</v>
      </c>
      <c r="G19" s="179"/>
      <c r="H19" s="197">
        <f t="shared" si="2"/>
        <v>405</v>
      </c>
      <c r="I19" s="190">
        <v>13</v>
      </c>
      <c r="J19" s="189">
        <v>0</v>
      </c>
      <c r="K19" s="189">
        <v>34</v>
      </c>
      <c r="L19" s="189">
        <v>115</v>
      </c>
      <c r="M19" s="189">
        <v>79</v>
      </c>
      <c r="N19" s="189">
        <v>1</v>
      </c>
      <c r="O19" s="189">
        <v>0</v>
      </c>
      <c r="P19" s="189">
        <v>5</v>
      </c>
      <c r="Q19" s="189">
        <v>10</v>
      </c>
      <c r="R19" s="189">
        <v>27</v>
      </c>
      <c r="S19" s="189">
        <v>94</v>
      </c>
      <c r="T19" s="189">
        <v>7</v>
      </c>
      <c r="U19" s="189">
        <v>0</v>
      </c>
      <c r="V19" s="189">
        <v>0</v>
      </c>
      <c r="W19" s="189">
        <v>0</v>
      </c>
      <c r="X19" s="175">
        <v>20</v>
      </c>
    </row>
    <row r="20" spans="1:25" ht="15" customHeight="1" x14ac:dyDescent="0.15">
      <c r="A20" s="181"/>
      <c r="B20" s="362" t="s">
        <v>244</v>
      </c>
      <c r="C20" s="362"/>
      <c r="D20" s="362"/>
      <c r="E20" s="258"/>
      <c r="F20" s="307" t="s">
        <v>64</v>
      </c>
      <c r="G20" s="179"/>
      <c r="H20" s="197">
        <f t="shared" si="2"/>
        <v>0</v>
      </c>
      <c r="I20" s="177" t="s">
        <v>246</v>
      </c>
      <c r="J20" s="176" t="s">
        <v>246</v>
      </c>
      <c r="K20" s="176" t="s">
        <v>247</v>
      </c>
      <c r="L20" s="176" t="s">
        <v>246</v>
      </c>
      <c r="M20" s="176" t="s">
        <v>246</v>
      </c>
      <c r="N20" s="176" t="s">
        <v>246</v>
      </c>
      <c r="O20" s="176" t="s">
        <v>246</v>
      </c>
      <c r="P20" s="176" t="s">
        <v>247</v>
      </c>
      <c r="Q20" s="176" t="s">
        <v>246</v>
      </c>
      <c r="R20" s="176" t="s">
        <v>247</v>
      </c>
      <c r="S20" s="176" t="s">
        <v>246</v>
      </c>
      <c r="T20" s="176" t="s">
        <v>246</v>
      </c>
      <c r="U20" s="176" t="s">
        <v>246</v>
      </c>
      <c r="V20" s="176" t="s">
        <v>246</v>
      </c>
      <c r="W20" s="176" t="s">
        <v>246</v>
      </c>
      <c r="X20" s="175" t="s">
        <v>247</v>
      </c>
    </row>
    <row r="21" spans="1:25" ht="15" customHeight="1" x14ac:dyDescent="0.2">
      <c r="A21" s="181"/>
      <c r="B21" s="307" t="s">
        <v>113</v>
      </c>
      <c r="C21" s="309"/>
      <c r="D21" s="265" t="s">
        <v>244</v>
      </c>
      <c r="E21" s="259"/>
      <c r="F21" s="307" t="s">
        <v>22</v>
      </c>
      <c r="G21" s="179"/>
      <c r="H21" s="197">
        <f t="shared" si="2"/>
        <v>345</v>
      </c>
      <c r="I21" s="190">
        <v>41</v>
      </c>
      <c r="J21" s="189">
        <v>6</v>
      </c>
      <c r="K21" s="189">
        <v>7</v>
      </c>
      <c r="L21" s="189">
        <v>155</v>
      </c>
      <c r="M21" s="189">
        <v>0</v>
      </c>
      <c r="N21" s="189">
        <v>0</v>
      </c>
      <c r="O21" s="189">
        <v>0</v>
      </c>
      <c r="P21" s="189">
        <v>0</v>
      </c>
      <c r="Q21" s="189">
        <v>0</v>
      </c>
      <c r="R21" s="189">
        <v>1</v>
      </c>
      <c r="S21" s="189">
        <v>10</v>
      </c>
      <c r="T21" s="189">
        <v>0</v>
      </c>
      <c r="U21" s="189">
        <v>2</v>
      </c>
      <c r="V21" s="189">
        <v>0</v>
      </c>
      <c r="W21" s="189">
        <v>1</v>
      </c>
      <c r="X21" s="175">
        <v>122</v>
      </c>
    </row>
    <row r="22" spans="1:25" ht="15" customHeight="1" x14ac:dyDescent="0.15">
      <c r="A22" s="181"/>
      <c r="B22" s="362" t="s">
        <v>244</v>
      </c>
      <c r="C22" s="362"/>
      <c r="D22" s="362"/>
      <c r="E22" s="258"/>
      <c r="F22" s="307" t="s">
        <v>64</v>
      </c>
      <c r="G22" s="179"/>
      <c r="H22" s="197">
        <f t="shared" si="2"/>
        <v>0</v>
      </c>
      <c r="I22" s="177" t="s">
        <v>246</v>
      </c>
      <c r="J22" s="176" t="s">
        <v>246</v>
      </c>
      <c r="K22" s="176" t="s">
        <v>246</v>
      </c>
      <c r="L22" s="176" t="s">
        <v>246</v>
      </c>
      <c r="M22" s="176" t="s">
        <v>246</v>
      </c>
      <c r="N22" s="176" t="s">
        <v>247</v>
      </c>
      <c r="O22" s="176" t="s">
        <v>247</v>
      </c>
      <c r="P22" s="176" t="s">
        <v>246</v>
      </c>
      <c r="Q22" s="176" t="s">
        <v>246</v>
      </c>
      <c r="R22" s="176" t="s">
        <v>246</v>
      </c>
      <c r="S22" s="176" t="s">
        <v>246</v>
      </c>
      <c r="T22" s="176" t="s">
        <v>246</v>
      </c>
      <c r="U22" s="176" t="s">
        <v>247</v>
      </c>
      <c r="V22" s="176" t="s">
        <v>246</v>
      </c>
      <c r="W22" s="176" t="s">
        <v>247</v>
      </c>
      <c r="X22" s="175" t="s">
        <v>247</v>
      </c>
    </row>
    <row r="23" spans="1:25" ht="15" customHeight="1" x14ac:dyDescent="0.2">
      <c r="A23" s="181"/>
      <c r="B23" s="307" t="s">
        <v>114</v>
      </c>
      <c r="C23" s="309"/>
      <c r="D23" s="265" t="s">
        <v>245</v>
      </c>
      <c r="E23" s="259"/>
      <c r="F23" s="307" t="s">
        <v>22</v>
      </c>
      <c r="G23" s="179"/>
      <c r="H23" s="197">
        <f t="shared" si="2"/>
        <v>422</v>
      </c>
      <c r="I23" s="190">
        <v>22</v>
      </c>
      <c r="J23" s="189">
        <v>17</v>
      </c>
      <c r="K23" s="189">
        <v>56</v>
      </c>
      <c r="L23" s="189">
        <v>191</v>
      </c>
      <c r="M23" s="189">
        <v>0</v>
      </c>
      <c r="N23" s="189">
        <v>1</v>
      </c>
      <c r="O23" s="189">
        <v>0</v>
      </c>
      <c r="P23" s="189">
        <v>19</v>
      </c>
      <c r="Q23" s="189">
        <v>0</v>
      </c>
      <c r="R23" s="189">
        <v>1</v>
      </c>
      <c r="S23" s="189">
        <v>57</v>
      </c>
      <c r="T23" s="189">
        <v>9</v>
      </c>
      <c r="U23" s="189">
        <v>0</v>
      </c>
      <c r="V23" s="189">
        <v>0</v>
      </c>
      <c r="W23" s="189">
        <v>0</v>
      </c>
      <c r="X23" s="175">
        <v>49</v>
      </c>
      <c r="Y23" s="297"/>
    </row>
    <row r="24" spans="1:25" ht="15" customHeight="1" x14ac:dyDescent="0.15">
      <c r="A24" s="181"/>
      <c r="B24" s="362" t="s">
        <v>245</v>
      </c>
      <c r="C24" s="362"/>
      <c r="D24" s="362"/>
      <c r="E24" s="258"/>
      <c r="F24" s="307" t="s">
        <v>64</v>
      </c>
      <c r="G24" s="179"/>
      <c r="H24" s="197">
        <f t="shared" si="2"/>
        <v>0</v>
      </c>
      <c r="I24" s="177" t="s">
        <v>247</v>
      </c>
      <c r="J24" s="176" t="s">
        <v>246</v>
      </c>
      <c r="K24" s="176" t="s">
        <v>246</v>
      </c>
      <c r="L24" s="176" t="s">
        <v>246</v>
      </c>
      <c r="M24" s="176" t="s">
        <v>246</v>
      </c>
      <c r="N24" s="176" t="s">
        <v>246</v>
      </c>
      <c r="O24" s="176" t="s">
        <v>246</v>
      </c>
      <c r="P24" s="176" t="s">
        <v>246</v>
      </c>
      <c r="Q24" s="176" t="s">
        <v>246</v>
      </c>
      <c r="R24" s="176" t="s">
        <v>247</v>
      </c>
      <c r="S24" s="176" t="s">
        <v>246</v>
      </c>
      <c r="T24" s="176" t="s">
        <v>246</v>
      </c>
      <c r="U24" s="176" t="s">
        <v>247</v>
      </c>
      <c r="V24" s="176" t="s">
        <v>246</v>
      </c>
      <c r="W24" s="176" t="s">
        <v>247</v>
      </c>
      <c r="X24" s="175" t="s">
        <v>246</v>
      </c>
      <c r="Y24" s="297"/>
    </row>
    <row r="25" spans="1:25" ht="15" customHeight="1" x14ac:dyDescent="0.2">
      <c r="A25" s="181"/>
      <c r="B25" s="307" t="s">
        <v>115</v>
      </c>
      <c r="C25" s="309"/>
      <c r="D25" s="265" t="s">
        <v>244</v>
      </c>
      <c r="E25" s="259"/>
      <c r="F25" s="307" t="s">
        <v>22</v>
      </c>
      <c r="G25" s="179"/>
      <c r="H25" s="197">
        <f t="shared" si="2"/>
        <v>237</v>
      </c>
      <c r="I25" s="190">
        <v>8</v>
      </c>
      <c r="J25" s="189">
        <v>0</v>
      </c>
      <c r="K25" s="189">
        <v>29</v>
      </c>
      <c r="L25" s="189">
        <v>108</v>
      </c>
      <c r="M25" s="189">
        <v>0</v>
      </c>
      <c r="N25" s="189">
        <v>0</v>
      </c>
      <c r="O25" s="189">
        <v>0</v>
      </c>
      <c r="P25" s="189">
        <v>0</v>
      </c>
      <c r="Q25" s="189">
        <v>0</v>
      </c>
      <c r="R25" s="189">
        <v>0</v>
      </c>
      <c r="S25" s="189">
        <v>21</v>
      </c>
      <c r="T25" s="189">
        <v>21</v>
      </c>
      <c r="U25" s="189">
        <v>0</v>
      </c>
      <c r="V25" s="189">
        <v>0</v>
      </c>
      <c r="W25" s="189">
        <v>0</v>
      </c>
      <c r="X25" s="175">
        <v>50</v>
      </c>
      <c r="Y25" s="297"/>
    </row>
    <row r="26" spans="1:25" ht="15" customHeight="1" x14ac:dyDescent="0.15">
      <c r="A26" s="181"/>
      <c r="B26" s="362" t="s">
        <v>244</v>
      </c>
      <c r="C26" s="362"/>
      <c r="D26" s="362"/>
      <c r="E26" s="258"/>
      <c r="F26" s="307" t="s">
        <v>64</v>
      </c>
      <c r="G26" s="179"/>
      <c r="H26" s="197">
        <f t="shared" si="2"/>
        <v>4084</v>
      </c>
      <c r="I26" s="177">
        <v>1</v>
      </c>
      <c r="J26" s="176">
        <v>0</v>
      </c>
      <c r="K26" s="176">
        <v>27</v>
      </c>
      <c r="L26" s="176">
        <v>28</v>
      </c>
      <c r="M26" s="176">
        <v>126</v>
      </c>
      <c r="N26" s="176">
        <v>0</v>
      </c>
      <c r="O26" s="176">
        <v>0</v>
      </c>
      <c r="P26" s="176">
        <v>0</v>
      </c>
      <c r="Q26" s="176">
        <v>0</v>
      </c>
      <c r="R26" s="176">
        <v>0</v>
      </c>
      <c r="S26" s="176">
        <v>22</v>
      </c>
      <c r="T26" s="176">
        <v>2</v>
      </c>
      <c r="U26" s="176">
        <v>1</v>
      </c>
      <c r="V26" s="176">
        <v>0</v>
      </c>
      <c r="W26" s="176">
        <v>0</v>
      </c>
      <c r="X26" s="175">
        <v>3877</v>
      </c>
      <c r="Y26" s="297"/>
    </row>
    <row r="27" spans="1:25" ht="15" customHeight="1" x14ac:dyDescent="0.2">
      <c r="A27" s="181"/>
      <c r="B27" s="307" t="s">
        <v>116</v>
      </c>
      <c r="C27" s="309"/>
      <c r="D27" s="265" t="s">
        <v>245</v>
      </c>
      <c r="E27" s="259"/>
      <c r="F27" s="307" t="s">
        <v>22</v>
      </c>
      <c r="G27" s="179"/>
      <c r="H27" s="197">
        <f t="shared" si="2"/>
        <v>231</v>
      </c>
      <c r="I27" s="190">
        <v>2</v>
      </c>
      <c r="J27" s="189">
        <v>0</v>
      </c>
      <c r="K27" s="189">
        <v>26</v>
      </c>
      <c r="L27" s="189">
        <v>46</v>
      </c>
      <c r="M27" s="189">
        <v>20</v>
      </c>
      <c r="N27" s="189">
        <v>0</v>
      </c>
      <c r="O27" s="189">
        <v>0</v>
      </c>
      <c r="P27" s="189">
        <v>0</v>
      </c>
      <c r="Q27" s="189">
        <v>1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75">
        <v>136</v>
      </c>
      <c r="Y27" s="297"/>
    </row>
    <row r="28" spans="1:25" ht="15" customHeight="1" x14ac:dyDescent="0.15">
      <c r="A28" s="181"/>
      <c r="B28" s="362" t="s">
        <v>244</v>
      </c>
      <c r="C28" s="362"/>
      <c r="D28" s="362"/>
      <c r="E28" s="258"/>
      <c r="F28" s="307" t="s">
        <v>64</v>
      </c>
      <c r="G28" s="179"/>
      <c r="H28" s="197">
        <f t="shared" si="2"/>
        <v>286</v>
      </c>
      <c r="I28" s="177">
        <v>2</v>
      </c>
      <c r="J28" s="176">
        <v>0</v>
      </c>
      <c r="K28" s="176">
        <v>25</v>
      </c>
      <c r="L28" s="176">
        <v>46</v>
      </c>
      <c r="M28" s="176">
        <v>20</v>
      </c>
      <c r="N28" s="176">
        <v>0</v>
      </c>
      <c r="O28" s="176">
        <v>0</v>
      </c>
      <c r="P28" s="176">
        <v>0</v>
      </c>
      <c r="Q28" s="176">
        <v>1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5">
        <v>192</v>
      </c>
      <c r="Y28" s="297"/>
    </row>
    <row r="29" spans="1:25" ht="15" customHeight="1" x14ac:dyDescent="0.2">
      <c r="A29" s="181"/>
      <c r="B29" s="307" t="s">
        <v>117</v>
      </c>
      <c r="C29" s="309"/>
      <c r="D29" s="265" t="s">
        <v>245</v>
      </c>
      <c r="E29" s="259"/>
      <c r="F29" s="307" t="s">
        <v>22</v>
      </c>
      <c r="G29" s="179"/>
      <c r="H29" s="197">
        <f t="shared" si="2"/>
        <v>279</v>
      </c>
      <c r="I29" s="190">
        <v>2</v>
      </c>
      <c r="J29" s="189">
        <v>0</v>
      </c>
      <c r="K29" s="189">
        <v>52</v>
      </c>
      <c r="L29" s="189">
        <v>77</v>
      </c>
      <c r="M29" s="189">
        <v>35</v>
      </c>
      <c r="N29" s="189">
        <v>0</v>
      </c>
      <c r="O29" s="189">
        <v>0</v>
      </c>
      <c r="P29" s="189">
        <v>0</v>
      </c>
      <c r="Q29" s="189">
        <v>4</v>
      </c>
      <c r="R29" s="189">
        <v>0</v>
      </c>
      <c r="S29" s="189">
        <v>3</v>
      </c>
      <c r="T29" s="189">
        <v>87</v>
      </c>
      <c r="U29" s="189">
        <v>0</v>
      </c>
      <c r="V29" s="189">
        <v>0</v>
      </c>
      <c r="W29" s="189">
        <v>0</v>
      </c>
      <c r="X29" s="175">
        <v>19</v>
      </c>
      <c r="Y29" s="297"/>
    </row>
    <row r="30" spans="1:25" ht="15" customHeight="1" x14ac:dyDescent="0.15">
      <c r="A30" s="181"/>
      <c r="B30" s="362" t="s">
        <v>244</v>
      </c>
      <c r="C30" s="362"/>
      <c r="D30" s="362"/>
      <c r="E30" s="258"/>
      <c r="F30" s="307" t="s">
        <v>64</v>
      </c>
      <c r="G30" s="179"/>
      <c r="H30" s="197">
        <f t="shared" si="2"/>
        <v>264</v>
      </c>
      <c r="I30" s="177">
        <v>4</v>
      </c>
      <c r="J30" s="176">
        <v>5</v>
      </c>
      <c r="K30" s="176">
        <v>12</v>
      </c>
      <c r="L30" s="176">
        <v>35</v>
      </c>
      <c r="M30" s="176">
        <v>97</v>
      </c>
      <c r="N30" s="176">
        <v>0</v>
      </c>
      <c r="O30" s="176">
        <v>0</v>
      </c>
      <c r="P30" s="176">
        <v>0</v>
      </c>
      <c r="Q30" s="176">
        <v>1</v>
      </c>
      <c r="R30" s="176">
        <v>3</v>
      </c>
      <c r="S30" s="176">
        <v>56</v>
      </c>
      <c r="T30" s="176">
        <v>0</v>
      </c>
      <c r="U30" s="176">
        <v>0</v>
      </c>
      <c r="V30" s="176">
        <v>0</v>
      </c>
      <c r="W30" s="176">
        <v>0</v>
      </c>
      <c r="X30" s="175">
        <v>51</v>
      </c>
      <c r="Y30" s="297"/>
    </row>
    <row r="31" spans="1:25" ht="15" customHeight="1" x14ac:dyDescent="0.2">
      <c r="A31" s="181"/>
      <c r="B31" s="307" t="s">
        <v>118</v>
      </c>
      <c r="C31" s="309"/>
      <c r="D31" s="265" t="s">
        <v>244</v>
      </c>
      <c r="E31" s="259"/>
      <c r="F31" s="307" t="s">
        <v>22</v>
      </c>
      <c r="G31" s="179"/>
      <c r="H31" s="197">
        <f t="shared" si="2"/>
        <v>653</v>
      </c>
      <c r="I31" s="190">
        <v>2</v>
      </c>
      <c r="J31" s="189">
        <v>0</v>
      </c>
      <c r="K31" s="189">
        <v>46</v>
      </c>
      <c r="L31" s="189">
        <v>125</v>
      </c>
      <c r="M31" s="189">
        <v>340</v>
      </c>
      <c r="N31" s="189">
        <v>1</v>
      </c>
      <c r="O31" s="189">
        <v>5</v>
      </c>
      <c r="P31" s="189">
        <v>0</v>
      </c>
      <c r="Q31" s="189">
        <v>7</v>
      </c>
      <c r="R31" s="189">
        <v>0</v>
      </c>
      <c r="S31" s="189">
        <v>32</v>
      </c>
      <c r="T31" s="189">
        <v>0</v>
      </c>
      <c r="U31" s="189">
        <v>0</v>
      </c>
      <c r="V31" s="189">
        <v>0</v>
      </c>
      <c r="W31" s="189">
        <v>0</v>
      </c>
      <c r="X31" s="175">
        <v>95</v>
      </c>
      <c r="Y31" s="297"/>
    </row>
    <row r="32" spans="1:25" ht="15" customHeight="1" thickBot="1" x14ac:dyDescent="0.2">
      <c r="A32" s="174"/>
      <c r="B32" s="363" t="s">
        <v>245</v>
      </c>
      <c r="C32" s="363"/>
      <c r="D32" s="363"/>
      <c r="E32" s="260"/>
      <c r="F32" s="308" t="s">
        <v>64</v>
      </c>
      <c r="G32" s="173"/>
      <c r="H32" s="197">
        <f t="shared" si="2"/>
        <v>23596</v>
      </c>
      <c r="I32" s="171">
        <v>0</v>
      </c>
      <c r="J32" s="170">
        <v>72</v>
      </c>
      <c r="K32" s="170">
        <v>60</v>
      </c>
      <c r="L32" s="170">
        <v>124</v>
      </c>
      <c r="M32" s="170">
        <v>166</v>
      </c>
      <c r="N32" s="170">
        <v>3029</v>
      </c>
      <c r="O32" s="170">
        <v>0</v>
      </c>
      <c r="P32" s="170">
        <v>0</v>
      </c>
      <c r="Q32" s="170">
        <v>0</v>
      </c>
      <c r="R32" s="170">
        <v>4</v>
      </c>
      <c r="S32" s="170">
        <v>64</v>
      </c>
      <c r="T32" s="170">
        <v>15</v>
      </c>
      <c r="U32" s="170">
        <v>0</v>
      </c>
      <c r="V32" s="170">
        <v>0</v>
      </c>
      <c r="W32" s="170">
        <v>0</v>
      </c>
      <c r="X32" s="169">
        <v>20062</v>
      </c>
      <c r="Y32" s="297"/>
    </row>
    <row r="33" spans="1:27" ht="9" customHeight="1" thickBot="1" x14ac:dyDescent="0.2">
      <c r="A33" s="266"/>
      <c r="B33" s="267"/>
      <c r="C33" s="267"/>
      <c r="D33" s="267"/>
      <c r="E33" s="261"/>
      <c r="F33" s="231"/>
      <c r="G33" s="254"/>
      <c r="H33" s="271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</row>
    <row r="34" spans="1:27" s="155" customFormat="1" ht="9" customHeight="1" x14ac:dyDescent="0.15">
      <c r="A34" s="348" t="s">
        <v>239</v>
      </c>
      <c r="B34" s="349"/>
      <c r="C34" s="349"/>
      <c r="D34" s="349"/>
      <c r="E34" s="349"/>
      <c r="F34" s="349"/>
      <c r="G34" s="350"/>
      <c r="H34" s="184"/>
      <c r="I34" s="212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286"/>
    </row>
    <row r="35" spans="1:27" s="156" customFormat="1" ht="54" customHeight="1" x14ac:dyDescent="0.15">
      <c r="A35" s="351"/>
      <c r="B35" s="352"/>
      <c r="C35" s="352"/>
      <c r="D35" s="352"/>
      <c r="E35" s="352"/>
      <c r="F35" s="352"/>
      <c r="G35" s="353"/>
      <c r="H35" s="211" t="s">
        <v>16</v>
      </c>
      <c r="I35" s="210" t="s">
        <v>15</v>
      </c>
      <c r="J35" s="208" t="s">
        <v>14</v>
      </c>
      <c r="K35" s="208" t="s">
        <v>13</v>
      </c>
      <c r="L35" s="208" t="s">
        <v>12</v>
      </c>
      <c r="M35" s="208" t="s">
        <v>11</v>
      </c>
      <c r="N35" s="208" t="s">
        <v>10</v>
      </c>
      <c r="O35" s="208" t="s">
        <v>9</v>
      </c>
      <c r="P35" s="208" t="s">
        <v>8</v>
      </c>
      <c r="Q35" s="208" t="s">
        <v>7</v>
      </c>
      <c r="R35" s="208" t="s">
        <v>6</v>
      </c>
      <c r="S35" s="209" t="s">
        <v>5</v>
      </c>
      <c r="T35" s="208" t="s">
        <v>4</v>
      </c>
      <c r="U35" s="208" t="s">
        <v>3</v>
      </c>
      <c r="V35" s="208" t="s">
        <v>2</v>
      </c>
      <c r="W35" s="208" t="s">
        <v>1</v>
      </c>
      <c r="X35" s="288" t="s">
        <v>0</v>
      </c>
      <c r="Y35" s="154"/>
    </row>
    <row r="36" spans="1:27" s="153" customFormat="1" ht="9.15" customHeight="1" thickBot="1" x14ac:dyDescent="0.2">
      <c r="A36" s="354"/>
      <c r="B36" s="355"/>
      <c r="C36" s="355"/>
      <c r="D36" s="355"/>
      <c r="E36" s="355"/>
      <c r="F36" s="355"/>
      <c r="G36" s="356"/>
      <c r="H36" s="207"/>
      <c r="I36" s="206"/>
      <c r="J36" s="204"/>
      <c r="K36" s="204"/>
      <c r="L36" s="204"/>
      <c r="M36" s="204"/>
      <c r="N36" s="204"/>
      <c r="O36" s="204"/>
      <c r="P36" s="204"/>
      <c r="Q36" s="204"/>
      <c r="R36" s="204"/>
      <c r="S36" s="205"/>
      <c r="T36" s="204"/>
      <c r="U36" s="204"/>
      <c r="V36" s="204"/>
      <c r="W36" s="204"/>
      <c r="X36" s="287"/>
      <c r="Y36" s="154"/>
    </row>
    <row r="37" spans="1:27" s="153" customFormat="1" ht="14.1" customHeight="1" x14ac:dyDescent="0.15">
      <c r="A37" s="186"/>
      <c r="B37" s="364"/>
      <c r="C37" s="364"/>
      <c r="D37" s="364"/>
      <c r="E37" s="364"/>
      <c r="F37" s="364"/>
      <c r="G37" s="185"/>
      <c r="H37" s="184" t="s">
        <v>19</v>
      </c>
      <c r="I37" s="196" t="s">
        <v>19</v>
      </c>
      <c r="J37" s="183" t="s">
        <v>19</v>
      </c>
      <c r="K37" s="183" t="s">
        <v>19</v>
      </c>
      <c r="L37" s="183" t="s">
        <v>19</v>
      </c>
      <c r="M37" s="183" t="s">
        <v>19</v>
      </c>
      <c r="N37" s="183" t="s">
        <v>19</v>
      </c>
      <c r="O37" s="183" t="s">
        <v>19</v>
      </c>
      <c r="P37" s="183" t="s">
        <v>19</v>
      </c>
      <c r="Q37" s="183" t="s">
        <v>19</v>
      </c>
      <c r="R37" s="183" t="s">
        <v>19</v>
      </c>
      <c r="S37" s="183" t="s">
        <v>19</v>
      </c>
      <c r="T37" s="183" t="s">
        <v>19</v>
      </c>
      <c r="U37" s="183" t="s">
        <v>19</v>
      </c>
      <c r="V37" s="183" t="s">
        <v>19</v>
      </c>
      <c r="W37" s="183" t="s">
        <v>19</v>
      </c>
      <c r="X37" s="182" t="s">
        <v>19</v>
      </c>
      <c r="Y37" s="154"/>
    </row>
    <row r="38" spans="1:27" ht="15" customHeight="1" x14ac:dyDescent="0.2">
      <c r="A38" s="181"/>
      <c r="B38" s="307" t="s">
        <v>119</v>
      </c>
      <c r="C38" s="309"/>
      <c r="D38" s="259" t="s">
        <v>120</v>
      </c>
      <c r="E38" s="259"/>
      <c r="F38" s="307" t="s">
        <v>22</v>
      </c>
      <c r="G38" s="179"/>
      <c r="H38" s="279">
        <f t="shared" ref="H38:H67" si="3">SUM(I38:X38)</f>
        <v>125</v>
      </c>
      <c r="I38" s="190">
        <v>14</v>
      </c>
      <c r="J38" s="189">
        <v>0</v>
      </c>
      <c r="K38" s="189">
        <v>0</v>
      </c>
      <c r="L38" s="189">
        <v>10</v>
      </c>
      <c r="M38" s="189">
        <v>56</v>
      </c>
      <c r="N38" s="189">
        <v>6</v>
      </c>
      <c r="O38" s="189">
        <v>1</v>
      </c>
      <c r="P38" s="189">
        <v>0</v>
      </c>
      <c r="Q38" s="189">
        <v>10</v>
      </c>
      <c r="R38" s="189">
        <v>0</v>
      </c>
      <c r="S38" s="189">
        <v>3</v>
      </c>
      <c r="T38" s="189">
        <v>0</v>
      </c>
      <c r="U38" s="189">
        <v>7</v>
      </c>
      <c r="V38" s="189">
        <v>0</v>
      </c>
      <c r="W38" s="189">
        <v>0</v>
      </c>
      <c r="X38" s="188">
        <v>18</v>
      </c>
    </row>
    <row r="39" spans="1:27" ht="15" customHeight="1" x14ac:dyDescent="0.15">
      <c r="A39" s="181"/>
      <c r="B39" s="362" t="s">
        <v>278</v>
      </c>
      <c r="C39" s="362"/>
      <c r="D39" s="362"/>
      <c r="E39" s="258"/>
      <c r="F39" s="307" t="s">
        <v>64</v>
      </c>
      <c r="G39" s="179"/>
      <c r="H39" s="279">
        <f t="shared" si="3"/>
        <v>0</v>
      </c>
      <c r="I39" s="177" t="s">
        <v>277</v>
      </c>
      <c r="J39" s="176" t="s">
        <v>277</v>
      </c>
      <c r="K39" s="176" t="s">
        <v>246</v>
      </c>
      <c r="L39" s="176" t="s">
        <v>277</v>
      </c>
      <c r="M39" s="176" t="s">
        <v>271</v>
      </c>
      <c r="N39" s="176" t="s">
        <v>277</v>
      </c>
      <c r="O39" s="176" t="s">
        <v>277</v>
      </c>
      <c r="P39" s="176" t="s">
        <v>271</v>
      </c>
      <c r="Q39" s="176" t="s">
        <v>246</v>
      </c>
      <c r="R39" s="176" t="s">
        <v>277</v>
      </c>
      <c r="S39" s="176" t="s">
        <v>277</v>
      </c>
      <c r="T39" s="176" t="s">
        <v>271</v>
      </c>
      <c r="U39" s="176" t="s">
        <v>277</v>
      </c>
      <c r="V39" s="176" t="s">
        <v>263</v>
      </c>
      <c r="W39" s="176" t="s">
        <v>277</v>
      </c>
      <c r="X39" s="175" t="s">
        <v>277</v>
      </c>
    </row>
    <row r="40" spans="1:27" ht="15" customHeight="1" x14ac:dyDescent="0.2">
      <c r="A40" s="181"/>
      <c r="B40" s="307" t="s">
        <v>121</v>
      </c>
      <c r="C40" s="256"/>
      <c r="D40" s="265" t="s">
        <v>278</v>
      </c>
      <c r="E40" s="262"/>
      <c r="F40" s="307" t="s">
        <v>22</v>
      </c>
      <c r="G40" s="179"/>
      <c r="H40" s="279">
        <f t="shared" si="3"/>
        <v>93</v>
      </c>
      <c r="I40" s="190">
        <v>2</v>
      </c>
      <c r="J40" s="189">
        <v>0</v>
      </c>
      <c r="K40" s="189">
        <v>0</v>
      </c>
      <c r="L40" s="189">
        <v>7</v>
      </c>
      <c r="M40" s="189">
        <v>26</v>
      </c>
      <c r="N40" s="189">
        <v>8</v>
      </c>
      <c r="O40" s="189">
        <v>4</v>
      </c>
      <c r="P40" s="189">
        <v>3</v>
      </c>
      <c r="Q40" s="189">
        <v>12</v>
      </c>
      <c r="R40" s="189">
        <v>0</v>
      </c>
      <c r="S40" s="189">
        <v>1</v>
      </c>
      <c r="T40" s="189">
        <v>0</v>
      </c>
      <c r="U40" s="189">
        <v>8</v>
      </c>
      <c r="V40" s="189">
        <v>0</v>
      </c>
      <c r="W40" s="189">
        <v>0</v>
      </c>
      <c r="X40" s="188">
        <v>22</v>
      </c>
    </row>
    <row r="41" spans="1:27" ht="15" customHeight="1" x14ac:dyDescent="0.15">
      <c r="A41" s="181"/>
      <c r="B41" s="362" t="s">
        <v>278</v>
      </c>
      <c r="C41" s="362"/>
      <c r="D41" s="362"/>
      <c r="E41" s="258"/>
      <c r="F41" s="307" t="s">
        <v>64</v>
      </c>
      <c r="G41" s="179"/>
      <c r="H41" s="279">
        <f t="shared" si="3"/>
        <v>0</v>
      </c>
      <c r="I41" s="177" t="s">
        <v>277</v>
      </c>
      <c r="J41" s="176" t="s">
        <v>246</v>
      </c>
      <c r="K41" s="176" t="s">
        <v>261</v>
      </c>
      <c r="L41" s="176" t="s">
        <v>277</v>
      </c>
      <c r="M41" s="176" t="s">
        <v>263</v>
      </c>
      <c r="N41" s="176" t="s">
        <v>277</v>
      </c>
      <c r="O41" s="176" t="s">
        <v>263</v>
      </c>
      <c r="P41" s="176" t="s">
        <v>263</v>
      </c>
      <c r="Q41" s="176" t="s">
        <v>263</v>
      </c>
      <c r="R41" s="176" t="s">
        <v>277</v>
      </c>
      <c r="S41" s="176" t="s">
        <v>277</v>
      </c>
      <c r="T41" s="176" t="s">
        <v>277</v>
      </c>
      <c r="U41" s="176" t="s">
        <v>246</v>
      </c>
      <c r="V41" s="176" t="s">
        <v>277</v>
      </c>
      <c r="W41" s="176" t="s">
        <v>263</v>
      </c>
      <c r="X41" s="175" t="s">
        <v>277</v>
      </c>
    </row>
    <row r="42" spans="1:27" ht="15" customHeight="1" x14ac:dyDescent="0.2">
      <c r="A42" s="181"/>
      <c r="B42" s="307" t="s">
        <v>122</v>
      </c>
      <c r="C42" s="309"/>
      <c r="D42" s="265" t="s">
        <v>264</v>
      </c>
      <c r="E42" s="262"/>
      <c r="F42" s="307" t="s">
        <v>22</v>
      </c>
      <c r="G42" s="179"/>
      <c r="H42" s="279">
        <f t="shared" si="3"/>
        <v>124</v>
      </c>
      <c r="I42" s="190">
        <v>17</v>
      </c>
      <c r="J42" s="189">
        <v>0</v>
      </c>
      <c r="K42" s="189">
        <v>0</v>
      </c>
      <c r="L42" s="189">
        <v>11</v>
      </c>
      <c r="M42" s="189">
        <v>24</v>
      </c>
      <c r="N42" s="189">
        <v>21</v>
      </c>
      <c r="O42" s="189">
        <v>0</v>
      </c>
      <c r="P42" s="189">
        <v>7</v>
      </c>
      <c r="Q42" s="189">
        <v>23</v>
      </c>
      <c r="R42" s="189">
        <v>0</v>
      </c>
      <c r="S42" s="189">
        <v>1</v>
      </c>
      <c r="T42" s="189">
        <v>0</v>
      </c>
      <c r="U42" s="189">
        <v>4</v>
      </c>
      <c r="V42" s="189">
        <v>1</v>
      </c>
      <c r="W42" s="189">
        <v>0</v>
      </c>
      <c r="X42" s="188">
        <v>15</v>
      </c>
    </row>
    <row r="43" spans="1:27" ht="15" customHeight="1" x14ac:dyDescent="0.15">
      <c r="A43" s="181"/>
      <c r="B43" s="362" t="s">
        <v>264</v>
      </c>
      <c r="C43" s="362"/>
      <c r="D43" s="362"/>
      <c r="E43" s="258"/>
      <c r="F43" s="307" t="s">
        <v>64</v>
      </c>
      <c r="G43" s="179"/>
      <c r="H43" s="178">
        <f t="shared" si="3"/>
        <v>31</v>
      </c>
      <c r="I43" s="177">
        <v>0</v>
      </c>
      <c r="J43" s="176">
        <v>0</v>
      </c>
      <c r="K43" s="176">
        <v>0</v>
      </c>
      <c r="L43" s="176">
        <v>1</v>
      </c>
      <c r="M43" s="176">
        <v>0</v>
      </c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76">
        <v>0</v>
      </c>
      <c r="U43" s="176">
        <v>0</v>
      </c>
      <c r="V43" s="176">
        <v>0</v>
      </c>
      <c r="W43" s="176">
        <v>0</v>
      </c>
      <c r="X43" s="175">
        <v>30</v>
      </c>
      <c r="Z43" s="152"/>
      <c r="AA43" s="155"/>
    </row>
    <row r="44" spans="1:27" ht="15" customHeight="1" x14ac:dyDescent="0.2">
      <c r="A44" s="181"/>
      <c r="B44" s="307" t="s">
        <v>123</v>
      </c>
      <c r="C44" s="309"/>
      <c r="D44" s="265" t="s">
        <v>256</v>
      </c>
      <c r="E44" s="262"/>
      <c r="F44" s="307" t="s">
        <v>22</v>
      </c>
      <c r="G44" s="179"/>
      <c r="H44" s="178">
        <f t="shared" si="3"/>
        <v>123</v>
      </c>
      <c r="I44" s="190">
        <v>3</v>
      </c>
      <c r="J44" s="189">
        <v>0</v>
      </c>
      <c r="K44" s="189">
        <v>0</v>
      </c>
      <c r="L44" s="189">
        <v>7</v>
      </c>
      <c r="M44" s="189">
        <v>54</v>
      </c>
      <c r="N44" s="189">
        <v>13</v>
      </c>
      <c r="O44" s="189">
        <v>0</v>
      </c>
      <c r="P44" s="189">
        <v>3</v>
      </c>
      <c r="Q44" s="189">
        <v>18</v>
      </c>
      <c r="R44" s="189">
        <v>0</v>
      </c>
      <c r="S44" s="189">
        <v>2</v>
      </c>
      <c r="T44" s="189">
        <v>0</v>
      </c>
      <c r="U44" s="189">
        <v>14</v>
      </c>
      <c r="V44" s="189">
        <v>3</v>
      </c>
      <c r="W44" s="189">
        <v>0</v>
      </c>
      <c r="X44" s="188">
        <v>6</v>
      </c>
    </row>
    <row r="45" spans="1:27" ht="15" customHeight="1" x14ac:dyDescent="0.15">
      <c r="A45" s="181"/>
      <c r="B45" s="362" t="s">
        <v>276</v>
      </c>
      <c r="C45" s="362"/>
      <c r="D45" s="362"/>
      <c r="E45" s="258"/>
      <c r="F45" s="307" t="s">
        <v>64</v>
      </c>
      <c r="G45" s="179"/>
      <c r="H45" s="178">
        <f t="shared" si="3"/>
        <v>0</v>
      </c>
      <c r="I45" s="177" t="s">
        <v>275</v>
      </c>
      <c r="J45" s="176" t="s">
        <v>261</v>
      </c>
      <c r="K45" s="176" t="s">
        <v>254</v>
      </c>
      <c r="L45" s="176" t="s">
        <v>246</v>
      </c>
      <c r="M45" s="176" t="s">
        <v>277</v>
      </c>
      <c r="N45" s="176" t="s">
        <v>246</v>
      </c>
      <c r="O45" s="176" t="s">
        <v>275</v>
      </c>
      <c r="P45" s="176" t="s">
        <v>254</v>
      </c>
      <c r="Q45" s="176" t="s">
        <v>275</v>
      </c>
      <c r="R45" s="176" t="s">
        <v>261</v>
      </c>
      <c r="S45" s="176" t="s">
        <v>275</v>
      </c>
      <c r="T45" s="176" t="s">
        <v>277</v>
      </c>
      <c r="U45" s="176" t="s">
        <v>275</v>
      </c>
      <c r="V45" s="176" t="s">
        <v>246</v>
      </c>
      <c r="W45" s="176" t="s">
        <v>246</v>
      </c>
      <c r="X45" s="175" t="s">
        <v>246</v>
      </c>
    </row>
    <row r="46" spans="1:27" ht="15" customHeight="1" x14ac:dyDescent="0.2">
      <c r="A46" s="181"/>
      <c r="B46" s="307" t="s">
        <v>124</v>
      </c>
      <c r="C46" s="309"/>
      <c r="D46" s="265" t="s">
        <v>244</v>
      </c>
      <c r="E46" s="262"/>
      <c r="F46" s="307" t="s">
        <v>22</v>
      </c>
      <c r="G46" s="179"/>
      <c r="H46" s="178">
        <f t="shared" si="3"/>
        <v>26</v>
      </c>
      <c r="I46" s="190">
        <v>1</v>
      </c>
      <c r="J46" s="189">
        <v>0</v>
      </c>
      <c r="K46" s="189">
        <v>0</v>
      </c>
      <c r="L46" s="189">
        <v>6</v>
      </c>
      <c r="M46" s="189">
        <v>5</v>
      </c>
      <c r="N46" s="189">
        <v>2</v>
      </c>
      <c r="O46" s="189">
        <v>0</v>
      </c>
      <c r="P46" s="189">
        <v>0</v>
      </c>
      <c r="Q46" s="189">
        <v>4</v>
      </c>
      <c r="R46" s="189">
        <v>0</v>
      </c>
      <c r="S46" s="189">
        <v>1</v>
      </c>
      <c r="T46" s="189">
        <v>0</v>
      </c>
      <c r="U46" s="189">
        <v>2</v>
      </c>
      <c r="V46" s="189">
        <v>0</v>
      </c>
      <c r="W46" s="189">
        <v>0</v>
      </c>
      <c r="X46" s="188">
        <v>5</v>
      </c>
    </row>
    <row r="47" spans="1:27" ht="15" customHeight="1" x14ac:dyDescent="0.15">
      <c r="A47" s="181"/>
      <c r="B47" s="362" t="s">
        <v>244</v>
      </c>
      <c r="C47" s="362"/>
      <c r="D47" s="362"/>
      <c r="E47" s="258"/>
      <c r="F47" s="307" t="s">
        <v>64</v>
      </c>
      <c r="G47" s="179"/>
      <c r="H47" s="178">
        <f t="shared" si="3"/>
        <v>0</v>
      </c>
      <c r="I47" s="177" t="s">
        <v>275</v>
      </c>
      <c r="J47" s="176" t="s">
        <v>275</v>
      </c>
      <c r="K47" s="176" t="s">
        <v>275</v>
      </c>
      <c r="L47" s="176" t="s">
        <v>246</v>
      </c>
      <c r="M47" s="176" t="s">
        <v>261</v>
      </c>
      <c r="N47" s="176" t="s">
        <v>275</v>
      </c>
      <c r="O47" s="176" t="s">
        <v>275</v>
      </c>
      <c r="P47" s="176" t="s">
        <v>275</v>
      </c>
      <c r="Q47" s="176" t="s">
        <v>275</v>
      </c>
      <c r="R47" s="176" t="s">
        <v>275</v>
      </c>
      <c r="S47" s="176" t="s">
        <v>275</v>
      </c>
      <c r="T47" s="176" t="s">
        <v>275</v>
      </c>
      <c r="U47" s="176" t="s">
        <v>246</v>
      </c>
      <c r="V47" s="176" t="s">
        <v>275</v>
      </c>
      <c r="W47" s="176" t="s">
        <v>246</v>
      </c>
      <c r="X47" s="175" t="s">
        <v>246</v>
      </c>
    </row>
    <row r="48" spans="1:27" ht="15" customHeight="1" x14ac:dyDescent="0.2">
      <c r="A48" s="181"/>
      <c r="B48" s="307" t="s">
        <v>125</v>
      </c>
      <c r="C48" s="309"/>
      <c r="D48" s="265" t="s">
        <v>276</v>
      </c>
      <c r="E48" s="262"/>
      <c r="F48" s="307" t="s">
        <v>22</v>
      </c>
      <c r="G48" s="179"/>
      <c r="H48" s="178">
        <f t="shared" si="3"/>
        <v>70</v>
      </c>
      <c r="I48" s="190">
        <v>6</v>
      </c>
      <c r="J48" s="189">
        <v>0</v>
      </c>
      <c r="K48" s="189">
        <v>0</v>
      </c>
      <c r="L48" s="189">
        <v>10</v>
      </c>
      <c r="M48" s="189">
        <v>16</v>
      </c>
      <c r="N48" s="189">
        <v>3</v>
      </c>
      <c r="O48" s="189">
        <v>2</v>
      </c>
      <c r="P48" s="189">
        <v>0</v>
      </c>
      <c r="Q48" s="189">
        <v>10</v>
      </c>
      <c r="R48" s="189">
        <v>0</v>
      </c>
      <c r="S48" s="189">
        <v>0</v>
      </c>
      <c r="T48" s="189">
        <v>0</v>
      </c>
      <c r="U48" s="189">
        <v>9</v>
      </c>
      <c r="V48" s="189">
        <v>0</v>
      </c>
      <c r="W48" s="189">
        <v>0</v>
      </c>
      <c r="X48" s="188">
        <v>14</v>
      </c>
    </row>
    <row r="49" spans="1:24" ht="15" customHeight="1" x14ac:dyDescent="0.15">
      <c r="A49" s="181"/>
      <c r="B49" s="362" t="s">
        <v>276</v>
      </c>
      <c r="C49" s="362"/>
      <c r="D49" s="362"/>
      <c r="E49" s="258"/>
      <c r="F49" s="307" t="s">
        <v>64</v>
      </c>
      <c r="G49" s="179"/>
      <c r="H49" s="178">
        <f t="shared" si="3"/>
        <v>0</v>
      </c>
      <c r="I49" s="177" t="s">
        <v>275</v>
      </c>
      <c r="J49" s="176" t="s">
        <v>275</v>
      </c>
      <c r="K49" s="176" t="s">
        <v>275</v>
      </c>
      <c r="L49" s="176" t="s">
        <v>254</v>
      </c>
      <c r="M49" s="176" t="s">
        <v>275</v>
      </c>
      <c r="N49" s="176" t="s">
        <v>246</v>
      </c>
      <c r="O49" s="176" t="s">
        <v>246</v>
      </c>
      <c r="P49" s="176" t="s">
        <v>246</v>
      </c>
      <c r="Q49" s="176" t="s">
        <v>275</v>
      </c>
      <c r="R49" s="176" t="s">
        <v>275</v>
      </c>
      <c r="S49" s="176" t="s">
        <v>275</v>
      </c>
      <c r="T49" s="176" t="s">
        <v>275</v>
      </c>
      <c r="U49" s="176" t="s">
        <v>246</v>
      </c>
      <c r="V49" s="176" t="s">
        <v>261</v>
      </c>
      <c r="W49" s="176" t="s">
        <v>275</v>
      </c>
      <c r="X49" s="175" t="s">
        <v>275</v>
      </c>
    </row>
    <row r="50" spans="1:24" ht="15" customHeight="1" x14ac:dyDescent="0.2">
      <c r="A50" s="181"/>
      <c r="B50" s="307" t="s">
        <v>126</v>
      </c>
      <c r="C50" s="309"/>
      <c r="D50" s="265" t="s">
        <v>276</v>
      </c>
      <c r="E50" s="262"/>
      <c r="F50" s="307" t="s">
        <v>22</v>
      </c>
      <c r="G50" s="179"/>
      <c r="H50" s="178">
        <f t="shared" si="3"/>
        <v>29</v>
      </c>
      <c r="I50" s="190">
        <v>1</v>
      </c>
      <c r="J50" s="189">
        <v>0</v>
      </c>
      <c r="K50" s="189">
        <v>0</v>
      </c>
      <c r="L50" s="189">
        <v>3</v>
      </c>
      <c r="M50" s="189">
        <v>12</v>
      </c>
      <c r="N50" s="189">
        <v>3</v>
      </c>
      <c r="O50" s="189">
        <v>1</v>
      </c>
      <c r="P50" s="189">
        <v>2</v>
      </c>
      <c r="Q50" s="189">
        <v>2</v>
      </c>
      <c r="R50" s="189">
        <v>0</v>
      </c>
      <c r="S50" s="189">
        <v>3</v>
      </c>
      <c r="T50" s="189">
        <v>0</v>
      </c>
      <c r="U50" s="189">
        <v>0</v>
      </c>
      <c r="V50" s="189">
        <v>0</v>
      </c>
      <c r="W50" s="189">
        <v>0</v>
      </c>
      <c r="X50" s="188">
        <v>2</v>
      </c>
    </row>
    <row r="51" spans="1:24" ht="15" customHeight="1" x14ac:dyDescent="0.15">
      <c r="A51" s="181"/>
      <c r="B51" s="362" t="s">
        <v>262</v>
      </c>
      <c r="C51" s="362"/>
      <c r="D51" s="362"/>
      <c r="E51" s="258"/>
      <c r="F51" s="307" t="s">
        <v>64</v>
      </c>
      <c r="G51" s="179"/>
      <c r="H51" s="178">
        <f t="shared" si="3"/>
        <v>0</v>
      </c>
      <c r="I51" s="177" t="s">
        <v>254</v>
      </c>
      <c r="J51" s="176" t="s">
        <v>275</v>
      </c>
      <c r="K51" s="176" t="s">
        <v>275</v>
      </c>
      <c r="L51" s="176" t="s">
        <v>246</v>
      </c>
      <c r="M51" s="176" t="s">
        <v>246</v>
      </c>
      <c r="N51" s="176" t="s">
        <v>254</v>
      </c>
      <c r="O51" s="176" t="s">
        <v>275</v>
      </c>
      <c r="P51" s="176" t="s">
        <v>254</v>
      </c>
      <c r="Q51" s="176" t="s">
        <v>275</v>
      </c>
      <c r="R51" s="176" t="s">
        <v>275</v>
      </c>
      <c r="S51" s="176" t="s">
        <v>275</v>
      </c>
      <c r="T51" s="176" t="s">
        <v>275</v>
      </c>
      <c r="U51" s="176" t="s">
        <v>275</v>
      </c>
      <c r="V51" s="176" t="s">
        <v>275</v>
      </c>
      <c r="W51" s="176" t="s">
        <v>254</v>
      </c>
      <c r="X51" s="175" t="s">
        <v>261</v>
      </c>
    </row>
    <row r="52" spans="1:24" ht="15" customHeight="1" x14ac:dyDescent="0.2">
      <c r="A52" s="181"/>
      <c r="B52" s="307" t="s">
        <v>127</v>
      </c>
      <c r="C52" s="309"/>
      <c r="D52" s="265" t="s">
        <v>250</v>
      </c>
      <c r="E52" s="262"/>
      <c r="F52" s="307" t="s">
        <v>22</v>
      </c>
      <c r="G52" s="179"/>
      <c r="H52" s="178">
        <f t="shared" si="3"/>
        <v>49</v>
      </c>
      <c r="I52" s="189">
        <v>4</v>
      </c>
      <c r="J52" s="189">
        <v>0</v>
      </c>
      <c r="K52" s="189">
        <v>0</v>
      </c>
      <c r="L52" s="189">
        <v>1</v>
      </c>
      <c r="M52" s="189">
        <v>19</v>
      </c>
      <c r="N52" s="189">
        <v>5</v>
      </c>
      <c r="O52" s="189">
        <v>1</v>
      </c>
      <c r="P52" s="189">
        <v>0</v>
      </c>
      <c r="Q52" s="189">
        <v>5</v>
      </c>
      <c r="R52" s="189">
        <v>0</v>
      </c>
      <c r="S52" s="189">
        <v>1</v>
      </c>
      <c r="T52" s="189">
        <v>0</v>
      </c>
      <c r="U52" s="189">
        <v>9</v>
      </c>
      <c r="V52" s="189">
        <v>1</v>
      </c>
      <c r="W52" s="189">
        <v>0</v>
      </c>
      <c r="X52" s="188">
        <v>3</v>
      </c>
    </row>
    <row r="53" spans="1:24" ht="15" customHeight="1" x14ac:dyDescent="0.15">
      <c r="A53" s="181"/>
      <c r="B53" s="362" t="s">
        <v>262</v>
      </c>
      <c r="C53" s="362"/>
      <c r="D53" s="362"/>
      <c r="E53" s="258"/>
      <c r="F53" s="307" t="s">
        <v>64</v>
      </c>
      <c r="G53" s="179"/>
      <c r="H53" s="178">
        <f t="shared" si="3"/>
        <v>0</v>
      </c>
      <c r="I53" s="177" t="s">
        <v>249</v>
      </c>
      <c r="J53" s="176" t="s">
        <v>249</v>
      </c>
      <c r="K53" s="176" t="s">
        <v>249</v>
      </c>
      <c r="L53" s="176" t="s">
        <v>246</v>
      </c>
      <c r="M53" s="176" t="s">
        <v>249</v>
      </c>
      <c r="N53" s="176" t="s">
        <v>249</v>
      </c>
      <c r="O53" s="176" t="s">
        <v>254</v>
      </c>
      <c r="P53" s="176" t="s">
        <v>254</v>
      </c>
      <c r="Q53" s="176" t="s">
        <v>261</v>
      </c>
      <c r="R53" s="176" t="s">
        <v>249</v>
      </c>
      <c r="S53" s="176" t="s">
        <v>249</v>
      </c>
      <c r="T53" s="176" t="s">
        <v>254</v>
      </c>
      <c r="U53" s="176" t="s">
        <v>261</v>
      </c>
      <c r="V53" s="176" t="s">
        <v>261</v>
      </c>
      <c r="W53" s="176" t="s">
        <v>249</v>
      </c>
      <c r="X53" s="175" t="s">
        <v>249</v>
      </c>
    </row>
    <row r="54" spans="1:24" ht="15" customHeight="1" x14ac:dyDescent="0.2">
      <c r="A54" s="181"/>
      <c r="B54" s="307" t="s">
        <v>128</v>
      </c>
      <c r="C54" s="309"/>
      <c r="D54" s="265" t="s">
        <v>262</v>
      </c>
      <c r="E54" s="262"/>
      <c r="F54" s="307" t="s">
        <v>22</v>
      </c>
      <c r="G54" s="179"/>
      <c r="H54" s="178">
        <f t="shared" si="3"/>
        <v>247</v>
      </c>
      <c r="I54" s="189">
        <v>0</v>
      </c>
      <c r="J54" s="189">
        <v>0</v>
      </c>
      <c r="K54" s="189">
        <v>0</v>
      </c>
      <c r="L54" s="189">
        <v>3</v>
      </c>
      <c r="M54" s="189">
        <v>16</v>
      </c>
      <c r="N54" s="189">
        <v>71</v>
      </c>
      <c r="O54" s="189">
        <v>1</v>
      </c>
      <c r="P54" s="189">
        <v>0</v>
      </c>
      <c r="Q54" s="189">
        <v>9</v>
      </c>
      <c r="R54" s="189">
        <v>0</v>
      </c>
      <c r="S54" s="189">
        <v>0</v>
      </c>
      <c r="T54" s="189">
        <v>0</v>
      </c>
      <c r="U54" s="189">
        <v>3</v>
      </c>
      <c r="V54" s="189">
        <v>0</v>
      </c>
      <c r="W54" s="189">
        <v>0</v>
      </c>
      <c r="X54" s="188">
        <v>144</v>
      </c>
    </row>
    <row r="55" spans="1:24" ht="15" customHeight="1" x14ac:dyDescent="0.15">
      <c r="A55" s="181"/>
      <c r="B55" s="362" t="s">
        <v>250</v>
      </c>
      <c r="C55" s="362"/>
      <c r="D55" s="362"/>
      <c r="E55" s="258"/>
      <c r="F55" s="307" t="s">
        <v>64</v>
      </c>
      <c r="G55" s="179"/>
      <c r="H55" s="178">
        <f t="shared" si="3"/>
        <v>0</v>
      </c>
      <c r="I55" s="177" t="s">
        <v>261</v>
      </c>
      <c r="J55" s="176" t="s">
        <v>261</v>
      </c>
      <c r="K55" s="176" t="s">
        <v>249</v>
      </c>
      <c r="L55" s="176" t="s">
        <v>246</v>
      </c>
      <c r="M55" s="176" t="s">
        <v>261</v>
      </c>
      <c r="N55" s="176" t="s">
        <v>249</v>
      </c>
      <c r="O55" s="176" t="s">
        <v>249</v>
      </c>
      <c r="P55" s="176" t="s">
        <v>249</v>
      </c>
      <c r="Q55" s="176" t="s">
        <v>249</v>
      </c>
      <c r="R55" s="176" t="s">
        <v>249</v>
      </c>
      <c r="S55" s="176" t="s">
        <v>261</v>
      </c>
      <c r="T55" s="176" t="s">
        <v>249</v>
      </c>
      <c r="U55" s="176" t="s">
        <v>246</v>
      </c>
      <c r="V55" s="176" t="s">
        <v>249</v>
      </c>
      <c r="W55" s="176" t="s">
        <v>246</v>
      </c>
      <c r="X55" s="175" t="s">
        <v>246</v>
      </c>
    </row>
    <row r="56" spans="1:24" ht="15" customHeight="1" x14ac:dyDescent="0.2">
      <c r="A56" s="181"/>
      <c r="B56" s="307" t="s">
        <v>129</v>
      </c>
      <c r="C56" s="309"/>
      <c r="D56" s="265" t="s">
        <v>244</v>
      </c>
      <c r="E56" s="262"/>
      <c r="F56" s="307" t="s">
        <v>22</v>
      </c>
      <c r="G56" s="179"/>
      <c r="H56" s="178">
        <f t="shared" si="3"/>
        <v>108</v>
      </c>
      <c r="I56" s="189">
        <v>6</v>
      </c>
      <c r="J56" s="189">
        <v>0</v>
      </c>
      <c r="K56" s="189">
        <v>0</v>
      </c>
      <c r="L56" s="189">
        <v>9</v>
      </c>
      <c r="M56" s="189">
        <v>16</v>
      </c>
      <c r="N56" s="189">
        <v>36</v>
      </c>
      <c r="O56" s="189">
        <v>5</v>
      </c>
      <c r="P56" s="189">
        <v>7</v>
      </c>
      <c r="Q56" s="189">
        <v>25</v>
      </c>
      <c r="R56" s="189">
        <v>0</v>
      </c>
      <c r="S56" s="189">
        <v>1</v>
      </c>
      <c r="T56" s="189">
        <v>0</v>
      </c>
      <c r="U56" s="189">
        <v>2</v>
      </c>
      <c r="V56" s="189">
        <v>0</v>
      </c>
      <c r="W56" s="189">
        <v>0</v>
      </c>
      <c r="X56" s="188">
        <v>1</v>
      </c>
    </row>
    <row r="57" spans="1:24" ht="15" customHeight="1" x14ac:dyDescent="0.15">
      <c r="A57" s="181"/>
      <c r="B57" s="362" t="s">
        <v>250</v>
      </c>
      <c r="C57" s="362"/>
      <c r="D57" s="362"/>
      <c r="E57" s="258"/>
      <c r="F57" s="307" t="s">
        <v>64</v>
      </c>
      <c r="G57" s="179"/>
      <c r="H57" s="178">
        <f t="shared" si="3"/>
        <v>24</v>
      </c>
      <c r="I57" s="177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24</v>
      </c>
      <c r="T57" s="176">
        <v>0</v>
      </c>
      <c r="U57" s="176">
        <v>0</v>
      </c>
      <c r="V57" s="176">
        <v>0</v>
      </c>
      <c r="W57" s="176">
        <v>0</v>
      </c>
      <c r="X57" s="175">
        <v>0</v>
      </c>
    </row>
    <row r="58" spans="1:24" ht="15" customHeight="1" x14ac:dyDescent="0.2">
      <c r="A58" s="181"/>
      <c r="B58" s="307" t="s">
        <v>130</v>
      </c>
      <c r="C58" s="309"/>
      <c r="D58" s="265" t="s">
        <v>250</v>
      </c>
      <c r="E58" s="262"/>
      <c r="F58" s="307" t="s">
        <v>22</v>
      </c>
      <c r="G58" s="179"/>
      <c r="H58" s="178">
        <f t="shared" si="3"/>
        <v>13</v>
      </c>
      <c r="I58" s="189">
        <v>0</v>
      </c>
      <c r="J58" s="189">
        <v>0</v>
      </c>
      <c r="K58" s="189">
        <v>0</v>
      </c>
      <c r="L58" s="189">
        <v>0</v>
      </c>
      <c r="M58" s="189">
        <v>1</v>
      </c>
      <c r="N58" s="189">
        <v>7</v>
      </c>
      <c r="O58" s="189">
        <v>0</v>
      </c>
      <c r="P58" s="189">
        <v>0</v>
      </c>
      <c r="Q58" s="189">
        <v>0</v>
      </c>
      <c r="R58" s="189">
        <v>0</v>
      </c>
      <c r="S58" s="189">
        <v>3</v>
      </c>
      <c r="T58" s="189">
        <v>0</v>
      </c>
      <c r="U58" s="189">
        <v>0</v>
      </c>
      <c r="V58" s="189">
        <v>0</v>
      </c>
      <c r="W58" s="189">
        <v>0</v>
      </c>
      <c r="X58" s="188">
        <v>2</v>
      </c>
    </row>
    <row r="59" spans="1:24" ht="15" customHeight="1" x14ac:dyDescent="0.15">
      <c r="A59" s="181"/>
      <c r="B59" s="362" t="s">
        <v>244</v>
      </c>
      <c r="C59" s="362"/>
      <c r="D59" s="362"/>
      <c r="E59" s="258"/>
      <c r="F59" s="307" t="s">
        <v>64</v>
      </c>
      <c r="G59" s="179"/>
      <c r="H59" s="178">
        <f t="shared" si="3"/>
        <v>0</v>
      </c>
      <c r="I59" s="177" t="s">
        <v>249</v>
      </c>
      <c r="J59" s="176" t="s">
        <v>254</v>
      </c>
      <c r="K59" s="176" t="s">
        <v>261</v>
      </c>
      <c r="L59" s="176" t="s">
        <v>261</v>
      </c>
      <c r="M59" s="176" t="s">
        <v>261</v>
      </c>
      <c r="N59" s="176" t="s">
        <v>249</v>
      </c>
      <c r="O59" s="176" t="s">
        <v>246</v>
      </c>
      <c r="P59" s="176" t="s">
        <v>249</v>
      </c>
      <c r="Q59" s="176" t="s">
        <v>249</v>
      </c>
      <c r="R59" s="176" t="s">
        <v>246</v>
      </c>
      <c r="S59" s="176" t="s">
        <v>249</v>
      </c>
      <c r="T59" s="176" t="s">
        <v>261</v>
      </c>
      <c r="U59" s="176" t="s">
        <v>246</v>
      </c>
      <c r="V59" s="176" t="s">
        <v>246</v>
      </c>
      <c r="W59" s="176" t="s">
        <v>261</v>
      </c>
      <c r="X59" s="175" t="s">
        <v>249</v>
      </c>
    </row>
    <row r="60" spans="1:24" ht="15" customHeight="1" x14ac:dyDescent="0.2">
      <c r="A60" s="181"/>
      <c r="B60" s="307" t="s">
        <v>131</v>
      </c>
      <c r="C60" s="309"/>
      <c r="D60" s="265" t="s">
        <v>244</v>
      </c>
      <c r="E60" s="262"/>
      <c r="F60" s="307" t="s">
        <v>22</v>
      </c>
      <c r="G60" s="179"/>
      <c r="H60" s="178">
        <f t="shared" si="3"/>
        <v>19</v>
      </c>
      <c r="I60" s="189">
        <v>3</v>
      </c>
      <c r="J60" s="189">
        <v>0</v>
      </c>
      <c r="K60" s="189">
        <v>1</v>
      </c>
      <c r="L60" s="189">
        <v>0</v>
      </c>
      <c r="M60" s="189">
        <v>6</v>
      </c>
      <c r="N60" s="189">
        <v>8</v>
      </c>
      <c r="O60" s="189">
        <v>0</v>
      </c>
      <c r="P60" s="189">
        <v>0</v>
      </c>
      <c r="Q60" s="189">
        <v>0</v>
      </c>
      <c r="R60" s="189">
        <v>0</v>
      </c>
      <c r="S60" s="189">
        <v>1</v>
      </c>
      <c r="T60" s="189">
        <v>0</v>
      </c>
      <c r="U60" s="189">
        <v>0</v>
      </c>
      <c r="V60" s="189">
        <v>0</v>
      </c>
      <c r="W60" s="189">
        <v>0</v>
      </c>
      <c r="X60" s="188">
        <v>0</v>
      </c>
    </row>
    <row r="61" spans="1:24" ht="15" customHeight="1" x14ac:dyDescent="0.15">
      <c r="A61" s="181"/>
      <c r="B61" s="362" t="s">
        <v>250</v>
      </c>
      <c r="C61" s="362"/>
      <c r="D61" s="362"/>
      <c r="E61" s="258"/>
      <c r="F61" s="307" t="s">
        <v>64</v>
      </c>
      <c r="G61" s="179"/>
      <c r="H61" s="178">
        <f t="shared" si="3"/>
        <v>41541</v>
      </c>
      <c r="I61" s="177">
        <v>2217</v>
      </c>
      <c r="J61" s="176">
        <v>0</v>
      </c>
      <c r="K61" s="176">
        <v>0</v>
      </c>
      <c r="L61" s="176">
        <v>0</v>
      </c>
      <c r="M61" s="176">
        <v>0</v>
      </c>
      <c r="N61" s="176">
        <v>0</v>
      </c>
      <c r="O61" s="176">
        <v>0</v>
      </c>
      <c r="P61" s="176">
        <v>0</v>
      </c>
      <c r="Q61" s="176">
        <v>0</v>
      </c>
      <c r="R61" s="176">
        <v>0</v>
      </c>
      <c r="S61" s="176">
        <v>26543</v>
      </c>
      <c r="T61" s="176">
        <v>0</v>
      </c>
      <c r="U61" s="176">
        <v>12781</v>
      </c>
      <c r="V61" s="176">
        <v>0</v>
      </c>
      <c r="W61" s="176">
        <v>0</v>
      </c>
      <c r="X61" s="175">
        <v>0</v>
      </c>
    </row>
    <row r="62" spans="1:24" ht="15" customHeight="1" x14ac:dyDescent="0.15">
      <c r="A62" s="181"/>
      <c r="B62" s="307" t="s">
        <v>132</v>
      </c>
      <c r="C62" s="180"/>
      <c r="D62" s="265" t="s">
        <v>251</v>
      </c>
      <c r="E62" s="262"/>
      <c r="F62" s="307" t="s">
        <v>22</v>
      </c>
      <c r="G62" s="179"/>
      <c r="H62" s="178">
        <f t="shared" si="3"/>
        <v>138</v>
      </c>
      <c r="I62" s="189">
        <v>0</v>
      </c>
      <c r="J62" s="189">
        <v>0</v>
      </c>
      <c r="K62" s="189">
        <v>0</v>
      </c>
      <c r="L62" s="189">
        <v>2</v>
      </c>
      <c r="M62" s="189">
        <v>19</v>
      </c>
      <c r="N62" s="189">
        <v>44</v>
      </c>
      <c r="O62" s="189">
        <v>4</v>
      </c>
      <c r="P62" s="189">
        <v>1</v>
      </c>
      <c r="Q62" s="189">
        <v>44</v>
      </c>
      <c r="R62" s="189">
        <v>4</v>
      </c>
      <c r="S62" s="189">
        <v>3</v>
      </c>
      <c r="T62" s="189">
        <v>0</v>
      </c>
      <c r="U62" s="189">
        <v>2</v>
      </c>
      <c r="V62" s="189">
        <v>0</v>
      </c>
      <c r="W62" s="189">
        <v>0</v>
      </c>
      <c r="X62" s="188">
        <v>15</v>
      </c>
    </row>
    <row r="63" spans="1:24" ht="15" customHeight="1" x14ac:dyDescent="0.15">
      <c r="A63" s="181"/>
      <c r="B63" s="362" t="s">
        <v>245</v>
      </c>
      <c r="C63" s="362"/>
      <c r="D63" s="362"/>
      <c r="E63" s="258"/>
      <c r="F63" s="307" t="s">
        <v>64</v>
      </c>
      <c r="G63" s="179"/>
      <c r="H63" s="178">
        <f t="shared" si="3"/>
        <v>0</v>
      </c>
      <c r="I63" s="177" t="s">
        <v>247</v>
      </c>
      <c r="J63" s="176" t="s">
        <v>246</v>
      </c>
      <c r="K63" s="176" t="s">
        <v>246</v>
      </c>
      <c r="L63" s="176" t="s">
        <v>247</v>
      </c>
      <c r="M63" s="176" t="s">
        <v>246</v>
      </c>
      <c r="N63" s="176" t="s">
        <v>247</v>
      </c>
      <c r="O63" s="176" t="s">
        <v>247</v>
      </c>
      <c r="P63" s="176" t="s">
        <v>246</v>
      </c>
      <c r="Q63" s="176" t="s">
        <v>246</v>
      </c>
      <c r="R63" s="176" t="s">
        <v>246</v>
      </c>
      <c r="S63" s="176" t="s">
        <v>247</v>
      </c>
      <c r="T63" s="176" t="s">
        <v>246</v>
      </c>
      <c r="U63" s="176" t="s">
        <v>246</v>
      </c>
      <c r="V63" s="176" t="s">
        <v>254</v>
      </c>
      <c r="W63" s="176" t="s">
        <v>246</v>
      </c>
      <c r="X63" s="175" t="s">
        <v>254</v>
      </c>
    </row>
    <row r="64" spans="1:24" ht="15" customHeight="1" x14ac:dyDescent="0.2">
      <c r="A64" s="181"/>
      <c r="B64" s="307" t="s">
        <v>133</v>
      </c>
      <c r="C64" s="309"/>
      <c r="D64" s="265" t="s">
        <v>245</v>
      </c>
      <c r="E64" s="262"/>
      <c r="F64" s="307" t="s">
        <v>22</v>
      </c>
      <c r="G64" s="179"/>
      <c r="H64" s="178">
        <f t="shared" si="3"/>
        <v>46</v>
      </c>
      <c r="I64" s="189">
        <v>0</v>
      </c>
      <c r="J64" s="189">
        <v>0</v>
      </c>
      <c r="K64" s="189">
        <v>0</v>
      </c>
      <c r="L64" s="189">
        <v>0</v>
      </c>
      <c r="M64" s="189">
        <v>9</v>
      </c>
      <c r="N64" s="189">
        <v>31</v>
      </c>
      <c r="O64" s="189">
        <v>0</v>
      </c>
      <c r="P64" s="189">
        <v>1</v>
      </c>
      <c r="Q64" s="189">
        <v>2</v>
      </c>
      <c r="R64" s="189">
        <v>0</v>
      </c>
      <c r="S64" s="189">
        <v>0</v>
      </c>
      <c r="T64" s="189">
        <v>0</v>
      </c>
      <c r="U64" s="189">
        <v>2</v>
      </c>
      <c r="V64" s="189">
        <v>0</v>
      </c>
      <c r="W64" s="189">
        <v>0</v>
      </c>
      <c r="X64" s="188">
        <v>1</v>
      </c>
    </row>
    <row r="65" spans="1:26" ht="15" customHeight="1" x14ac:dyDescent="0.15">
      <c r="A65" s="181"/>
      <c r="B65" s="362" t="s">
        <v>245</v>
      </c>
      <c r="C65" s="362"/>
      <c r="D65" s="362"/>
      <c r="E65" s="258"/>
      <c r="F65" s="307" t="s">
        <v>64</v>
      </c>
      <c r="G65" s="179"/>
      <c r="H65" s="178">
        <f t="shared" si="3"/>
        <v>0</v>
      </c>
      <c r="I65" s="177" t="s">
        <v>247</v>
      </c>
      <c r="J65" s="176" t="s">
        <v>247</v>
      </c>
      <c r="K65" s="176" t="s">
        <v>246</v>
      </c>
      <c r="L65" s="176" t="s">
        <v>246</v>
      </c>
      <c r="M65" s="176" t="s">
        <v>246</v>
      </c>
      <c r="N65" s="176" t="s">
        <v>247</v>
      </c>
      <c r="O65" s="176" t="s">
        <v>246</v>
      </c>
      <c r="P65" s="176" t="s">
        <v>246</v>
      </c>
      <c r="Q65" s="176" t="s">
        <v>246</v>
      </c>
      <c r="R65" s="176" t="s">
        <v>247</v>
      </c>
      <c r="S65" s="176" t="s">
        <v>246</v>
      </c>
      <c r="T65" s="176" t="s">
        <v>246</v>
      </c>
      <c r="U65" s="176" t="s">
        <v>247</v>
      </c>
      <c r="V65" s="176" t="s">
        <v>246</v>
      </c>
      <c r="W65" s="176" t="s">
        <v>246</v>
      </c>
      <c r="X65" s="175" t="s">
        <v>246</v>
      </c>
    </row>
    <row r="66" spans="1:26" ht="15" customHeight="1" x14ac:dyDescent="0.2">
      <c r="A66" s="181"/>
      <c r="B66" s="307" t="s">
        <v>134</v>
      </c>
      <c r="C66" s="309"/>
      <c r="D66" s="265" t="s">
        <v>245</v>
      </c>
      <c r="E66" s="259"/>
      <c r="F66" s="307" t="s">
        <v>22</v>
      </c>
      <c r="G66" s="179"/>
      <c r="H66" s="178">
        <f t="shared" si="3"/>
        <v>51</v>
      </c>
      <c r="I66" s="189">
        <v>5</v>
      </c>
      <c r="J66" s="189">
        <v>0</v>
      </c>
      <c r="K66" s="189">
        <v>0</v>
      </c>
      <c r="L66" s="189">
        <v>2</v>
      </c>
      <c r="M66" s="189">
        <v>8</v>
      </c>
      <c r="N66" s="189">
        <v>22</v>
      </c>
      <c r="O66" s="189">
        <v>10</v>
      </c>
      <c r="P66" s="189">
        <v>0</v>
      </c>
      <c r="Q66" s="189">
        <v>1</v>
      </c>
      <c r="R66" s="189">
        <v>0</v>
      </c>
      <c r="S66" s="189">
        <v>0</v>
      </c>
      <c r="T66" s="189">
        <v>0</v>
      </c>
      <c r="U66" s="189">
        <v>2</v>
      </c>
      <c r="V66" s="189">
        <v>0</v>
      </c>
      <c r="W66" s="189">
        <v>0</v>
      </c>
      <c r="X66" s="188">
        <v>1</v>
      </c>
    </row>
    <row r="67" spans="1:26" ht="15" customHeight="1" thickBot="1" x14ac:dyDescent="0.2">
      <c r="A67" s="174"/>
      <c r="B67" s="363" t="s">
        <v>245</v>
      </c>
      <c r="C67" s="363"/>
      <c r="D67" s="363"/>
      <c r="E67" s="260"/>
      <c r="F67" s="308" t="s">
        <v>64</v>
      </c>
      <c r="G67" s="173"/>
      <c r="H67" s="172">
        <f t="shared" si="3"/>
        <v>0</v>
      </c>
      <c r="I67" s="171" t="s">
        <v>247</v>
      </c>
      <c r="J67" s="170" t="s">
        <v>247</v>
      </c>
      <c r="K67" s="170" t="s">
        <v>246</v>
      </c>
      <c r="L67" s="170" t="s">
        <v>247</v>
      </c>
      <c r="M67" s="170" t="s">
        <v>247</v>
      </c>
      <c r="N67" s="170" t="s">
        <v>246</v>
      </c>
      <c r="O67" s="170" t="s">
        <v>246</v>
      </c>
      <c r="P67" s="170" t="s">
        <v>248</v>
      </c>
      <c r="Q67" s="170" t="s">
        <v>247</v>
      </c>
      <c r="R67" s="170" t="s">
        <v>247</v>
      </c>
      <c r="S67" s="170" t="s">
        <v>246</v>
      </c>
      <c r="T67" s="170" t="s">
        <v>246</v>
      </c>
      <c r="U67" s="170" t="s">
        <v>246</v>
      </c>
      <c r="V67" s="170" t="s">
        <v>247</v>
      </c>
      <c r="W67" s="170" t="s">
        <v>247</v>
      </c>
      <c r="X67" s="169" t="s">
        <v>247</v>
      </c>
    </row>
    <row r="68" spans="1:26" s="153" customFormat="1" ht="9.15" customHeight="1" thickBot="1" x14ac:dyDescent="0.25">
      <c r="A68" s="268"/>
      <c r="B68" s="256"/>
      <c r="C68" s="256"/>
      <c r="D68" s="256"/>
      <c r="E68" s="256"/>
      <c r="F68" s="256"/>
      <c r="G68" s="256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154"/>
    </row>
    <row r="69" spans="1:26" s="155" customFormat="1" ht="9" customHeight="1" x14ac:dyDescent="0.15">
      <c r="A69" s="348" t="s">
        <v>239</v>
      </c>
      <c r="B69" s="349"/>
      <c r="C69" s="349"/>
      <c r="D69" s="349"/>
      <c r="E69" s="349"/>
      <c r="F69" s="349"/>
      <c r="G69" s="350"/>
      <c r="H69" s="184"/>
      <c r="I69" s="212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286"/>
    </row>
    <row r="70" spans="1:26" s="156" customFormat="1" ht="54" customHeight="1" x14ac:dyDescent="0.15">
      <c r="A70" s="351"/>
      <c r="B70" s="352"/>
      <c r="C70" s="352"/>
      <c r="D70" s="352"/>
      <c r="E70" s="352"/>
      <c r="F70" s="352"/>
      <c r="G70" s="353"/>
      <c r="H70" s="211" t="s">
        <v>16</v>
      </c>
      <c r="I70" s="210" t="s">
        <v>15</v>
      </c>
      <c r="J70" s="208" t="s">
        <v>14</v>
      </c>
      <c r="K70" s="208" t="s">
        <v>13</v>
      </c>
      <c r="L70" s="208" t="s">
        <v>12</v>
      </c>
      <c r="M70" s="208" t="s">
        <v>11</v>
      </c>
      <c r="N70" s="208" t="s">
        <v>10</v>
      </c>
      <c r="O70" s="208" t="s">
        <v>9</v>
      </c>
      <c r="P70" s="208" t="s">
        <v>8</v>
      </c>
      <c r="Q70" s="208" t="s">
        <v>7</v>
      </c>
      <c r="R70" s="208" t="s">
        <v>6</v>
      </c>
      <c r="S70" s="209" t="s">
        <v>5</v>
      </c>
      <c r="T70" s="208" t="s">
        <v>4</v>
      </c>
      <c r="U70" s="208" t="s">
        <v>3</v>
      </c>
      <c r="V70" s="208" t="s">
        <v>2</v>
      </c>
      <c r="W70" s="208" t="s">
        <v>1</v>
      </c>
      <c r="X70" s="288" t="s">
        <v>0</v>
      </c>
      <c r="Y70" s="154"/>
    </row>
    <row r="71" spans="1:26" s="153" customFormat="1" ht="9" customHeight="1" thickBot="1" x14ac:dyDescent="0.2">
      <c r="A71" s="354"/>
      <c r="B71" s="355"/>
      <c r="C71" s="355"/>
      <c r="D71" s="355"/>
      <c r="E71" s="355"/>
      <c r="F71" s="355"/>
      <c r="G71" s="356"/>
      <c r="H71" s="207"/>
      <c r="I71" s="206"/>
      <c r="J71" s="204"/>
      <c r="K71" s="204"/>
      <c r="L71" s="204"/>
      <c r="M71" s="204"/>
      <c r="N71" s="204"/>
      <c r="O71" s="204"/>
      <c r="P71" s="204"/>
      <c r="Q71" s="204"/>
      <c r="R71" s="204"/>
      <c r="S71" s="205"/>
      <c r="T71" s="204"/>
      <c r="U71" s="204"/>
      <c r="V71" s="204"/>
      <c r="W71" s="204"/>
      <c r="X71" s="287"/>
      <c r="Y71" s="154"/>
    </row>
    <row r="72" spans="1:26" s="153" customFormat="1" ht="14.1" customHeight="1" x14ac:dyDescent="0.15">
      <c r="A72" s="186"/>
      <c r="B72" s="364"/>
      <c r="C72" s="364"/>
      <c r="D72" s="364"/>
      <c r="E72" s="364"/>
      <c r="F72" s="364"/>
      <c r="G72" s="185"/>
      <c r="H72" s="184" t="s">
        <v>19</v>
      </c>
      <c r="I72" s="280" t="s">
        <v>19</v>
      </c>
      <c r="J72" s="183" t="s">
        <v>19</v>
      </c>
      <c r="K72" s="183" t="s">
        <v>19</v>
      </c>
      <c r="L72" s="183" t="s">
        <v>19</v>
      </c>
      <c r="M72" s="183" t="s">
        <v>19</v>
      </c>
      <c r="N72" s="183" t="s">
        <v>19</v>
      </c>
      <c r="O72" s="183" t="s">
        <v>19</v>
      </c>
      <c r="P72" s="183" t="s">
        <v>19</v>
      </c>
      <c r="Q72" s="183" t="s">
        <v>19</v>
      </c>
      <c r="R72" s="183" t="s">
        <v>19</v>
      </c>
      <c r="S72" s="183" t="s">
        <v>19</v>
      </c>
      <c r="T72" s="183" t="s">
        <v>19</v>
      </c>
      <c r="U72" s="183" t="s">
        <v>19</v>
      </c>
      <c r="V72" s="183" t="s">
        <v>19</v>
      </c>
      <c r="W72" s="183" t="s">
        <v>19</v>
      </c>
      <c r="X72" s="182" t="s">
        <v>19</v>
      </c>
      <c r="Y72" s="154"/>
    </row>
    <row r="73" spans="1:26" ht="15" customHeight="1" x14ac:dyDescent="0.2">
      <c r="A73" s="181"/>
      <c r="B73" s="307" t="s">
        <v>135</v>
      </c>
      <c r="C73" s="309"/>
      <c r="D73" s="259" t="s">
        <v>120</v>
      </c>
      <c r="E73" s="259"/>
      <c r="F73" s="307" t="s">
        <v>22</v>
      </c>
      <c r="G73" s="179"/>
      <c r="H73" s="178">
        <f t="shared" ref="H73:H102" si="4">SUM(I73:X73)</f>
        <v>0</v>
      </c>
      <c r="I73" s="190">
        <v>0</v>
      </c>
      <c r="J73" s="189">
        <v>0</v>
      </c>
      <c r="K73" s="189">
        <v>0</v>
      </c>
      <c r="L73" s="189">
        <v>0</v>
      </c>
      <c r="M73" s="189">
        <v>0</v>
      </c>
      <c r="N73" s="189">
        <v>0</v>
      </c>
      <c r="O73" s="189">
        <v>0</v>
      </c>
      <c r="P73" s="189">
        <v>0</v>
      </c>
      <c r="Q73" s="189">
        <v>0</v>
      </c>
      <c r="R73" s="189">
        <v>0</v>
      </c>
      <c r="S73" s="189">
        <v>0</v>
      </c>
      <c r="T73" s="189">
        <v>0</v>
      </c>
      <c r="U73" s="189">
        <v>0</v>
      </c>
      <c r="V73" s="189">
        <v>0</v>
      </c>
      <c r="W73" s="189">
        <v>0</v>
      </c>
      <c r="X73" s="188">
        <v>0</v>
      </c>
    </row>
    <row r="74" spans="1:26" ht="15" customHeight="1" x14ac:dyDescent="0.15">
      <c r="A74" s="181"/>
      <c r="B74" s="362" t="s">
        <v>251</v>
      </c>
      <c r="C74" s="362"/>
      <c r="D74" s="362"/>
      <c r="E74" s="258"/>
      <c r="F74" s="307" t="s">
        <v>64</v>
      </c>
      <c r="G74" s="179"/>
      <c r="H74" s="178">
        <f t="shared" si="4"/>
        <v>33</v>
      </c>
      <c r="I74" s="177">
        <v>2</v>
      </c>
      <c r="J74" s="176">
        <v>31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6">
        <v>0</v>
      </c>
      <c r="Q74" s="176">
        <v>0</v>
      </c>
      <c r="R74" s="176">
        <v>0</v>
      </c>
      <c r="S74" s="176">
        <v>0</v>
      </c>
      <c r="T74" s="176">
        <v>0</v>
      </c>
      <c r="U74" s="176">
        <v>0</v>
      </c>
      <c r="V74" s="176">
        <v>0</v>
      </c>
      <c r="W74" s="176">
        <v>0</v>
      </c>
      <c r="X74" s="175">
        <v>0</v>
      </c>
    </row>
    <row r="75" spans="1:26" ht="15" customHeight="1" x14ac:dyDescent="0.2">
      <c r="A75" s="181"/>
      <c r="B75" s="307" t="s">
        <v>136</v>
      </c>
      <c r="C75" s="256"/>
      <c r="D75" s="265" t="s">
        <v>274</v>
      </c>
      <c r="E75" s="262"/>
      <c r="F75" s="307" t="s">
        <v>22</v>
      </c>
      <c r="G75" s="179"/>
      <c r="H75" s="178">
        <f t="shared" si="4"/>
        <v>0</v>
      </c>
      <c r="I75" s="190" t="s">
        <v>273</v>
      </c>
      <c r="J75" s="189" t="s">
        <v>246</v>
      </c>
      <c r="K75" s="189" t="s">
        <v>273</v>
      </c>
      <c r="L75" s="189" t="s">
        <v>271</v>
      </c>
      <c r="M75" s="189" t="s">
        <v>273</v>
      </c>
      <c r="N75" s="189" t="s">
        <v>246</v>
      </c>
      <c r="O75" s="189" t="s">
        <v>273</v>
      </c>
      <c r="P75" s="189" t="s">
        <v>271</v>
      </c>
      <c r="Q75" s="189" t="s">
        <v>246</v>
      </c>
      <c r="R75" s="189" t="s">
        <v>273</v>
      </c>
      <c r="S75" s="189" t="s">
        <v>271</v>
      </c>
      <c r="T75" s="189" t="s">
        <v>273</v>
      </c>
      <c r="U75" s="189" t="s">
        <v>271</v>
      </c>
      <c r="V75" s="189" t="s">
        <v>273</v>
      </c>
      <c r="W75" s="189" t="s">
        <v>246</v>
      </c>
      <c r="X75" s="188" t="s">
        <v>273</v>
      </c>
    </row>
    <row r="76" spans="1:26" ht="15" customHeight="1" x14ac:dyDescent="0.15">
      <c r="A76" s="181"/>
      <c r="B76" s="362" t="s">
        <v>274</v>
      </c>
      <c r="C76" s="362"/>
      <c r="D76" s="362"/>
      <c r="E76" s="258"/>
      <c r="F76" s="307" t="s">
        <v>64</v>
      </c>
      <c r="G76" s="179"/>
      <c r="H76" s="279">
        <f t="shared" si="4"/>
        <v>0</v>
      </c>
      <c r="I76" s="190" t="s">
        <v>246</v>
      </c>
      <c r="J76" s="189" t="s">
        <v>273</v>
      </c>
      <c r="K76" s="189" t="s">
        <v>273</v>
      </c>
      <c r="L76" s="189" t="s">
        <v>273</v>
      </c>
      <c r="M76" s="189" t="s">
        <v>273</v>
      </c>
      <c r="N76" s="189" t="s">
        <v>246</v>
      </c>
      <c r="O76" s="189" t="s">
        <v>271</v>
      </c>
      <c r="P76" s="189" t="s">
        <v>273</v>
      </c>
      <c r="Q76" s="189" t="s">
        <v>271</v>
      </c>
      <c r="R76" s="189" t="s">
        <v>271</v>
      </c>
      <c r="S76" s="189" t="s">
        <v>273</v>
      </c>
      <c r="T76" s="189" t="s">
        <v>273</v>
      </c>
      <c r="U76" s="189" t="s">
        <v>271</v>
      </c>
      <c r="V76" s="189" t="s">
        <v>248</v>
      </c>
      <c r="W76" s="189" t="s">
        <v>271</v>
      </c>
      <c r="X76" s="188" t="s">
        <v>273</v>
      </c>
      <c r="Z76" s="152"/>
    </row>
    <row r="77" spans="1:26" ht="15" customHeight="1" x14ac:dyDescent="0.2">
      <c r="A77" s="181"/>
      <c r="B77" s="307" t="s">
        <v>137</v>
      </c>
      <c r="C77" s="309"/>
      <c r="D77" s="265" t="s">
        <v>274</v>
      </c>
      <c r="E77" s="262"/>
      <c r="F77" s="307" t="s">
        <v>22</v>
      </c>
      <c r="G77" s="179"/>
      <c r="H77" s="279">
        <f t="shared" si="4"/>
        <v>0</v>
      </c>
      <c r="I77" s="190" t="s">
        <v>273</v>
      </c>
      <c r="J77" s="189" t="s">
        <v>246</v>
      </c>
      <c r="K77" s="189" t="s">
        <v>246</v>
      </c>
      <c r="L77" s="189" t="s">
        <v>248</v>
      </c>
      <c r="M77" s="189" t="s">
        <v>273</v>
      </c>
      <c r="N77" s="189" t="s">
        <v>271</v>
      </c>
      <c r="O77" s="189" t="s">
        <v>246</v>
      </c>
      <c r="P77" s="189" t="s">
        <v>273</v>
      </c>
      <c r="Q77" s="189" t="s">
        <v>273</v>
      </c>
      <c r="R77" s="189" t="s">
        <v>271</v>
      </c>
      <c r="S77" s="189" t="s">
        <v>273</v>
      </c>
      <c r="T77" s="189" t="s">
        <v>271</v>
      </c>
      <c r="U77" s="189" t="s">
        <v>271</v>
      </c>
      <c r="V77" s="189" t="s">
        <v>271</v>
      </c>
      <c r="W77" s="189" t="s">
        <v>273</v>
      </c>
      <c r="X77" s="188" t="s">
        <v>273</v>
      </c>
    </row>
    <row r="78" spans="1:26" ht="15" customHeight="1" x14ac:dyDescent="0.15">
      <c r="A78" s="181"/>
      <c r="B78" s="362" t="s">
        <v>274</v>
      </c>
      <c r="C78" s="362"/>
      <c r="D78" s="362"/>
      <c r="E78" s="258"/>
      <c r="F78" s="307" t="s">
        <v>64</v>
      </c>
      <c r="G78" s="179"/>
      <c r="H78" s="279">
        <f t="shared" si="4"/>
        <v>0</v>
      </c>
      <c r="I78" s="190" t="s">
        <v>246</v>
      </c>
      <c r="J78" s="189" t="s">
        <v>246</v>
      </c>
      <c r="K78" s="189" t="s">
        <v>271</v>
      </c>
      <c r="L78" s="189" t="s">
        <v>273</v>
      </c>
      <c r="M78" s="189" t="s">
        <v>273</v>
      </c>
      <c r="N78" s="189" t="s">
        <v>246</v>
      </c>
      <c r="O78" s="189" t="s">
        <v>273</v>
      </c>
      <c r="P78" s="189" t="s">
        <v>273</v>
      </c>
      <c r="Q78" s="189" t="s">
        <v>273</v>
      </c>
      <c r="R78" s="189" t="s">
        <v>273</v>
      </c>
      <c r="S78" s="189" t="s">
        <v>273</v>
      </c>
      <c r="T78" s="189" t="s">
        <v>273</v>
      </c>
      <c r="U78" s="189" t="s">
        <v>270</v>
      </c>
      <c r="V78" s="189" t="s">
        <v>273</v>
      </c>
      <c r="W78" s="189" t="s">
        <v>273</v>
      </c>
      <c r="X78" s="188" t="s">
        <v>271</v>
      </c>
    </row>
    <row r="79" spans="1:26" ht="15" customHeight="1" x14ac:dyDescent="0.2">
      <c r="A79" s="181"/>
      <c r="B79" s="307" t="s">
        <v>138</v>
      </c>
      <c r="C79" s="309"/>
      <c r="D79" s="265" t="s">
        <v>274</v>
      </c>
      <c r="E79" s="262"/>
      <c r="F79" s="307" t="s">
        <v>22</v>
      </c>
      <c r="G79" s="179"/>
      <c r="H79" s="279">
        <f t="shared" si="4"/>
        <v>0</v>
      </c>
      <c r="I79" s="190" t="s">
        <v>271</v>
      </c>
      <c r="J79" s="189" t="s">
        <v>271</v>
      </c>
      <c r="K79" s="189" t="s">
        <v>273</v>
      </c>
      <c r="L79" s="189" t="s">
        <v>273</v>
      </c>
      <c r="M79" s="189" t="s">
        <v>271</v>
      </c>
      <c r="N79" s="189" t="s">
        <v>271</v>
      </c>
      <c r="O79" s="189" t="s">
        <v>273</v>
      </c>
      <c r="P79" s="189" t="s">
        <v>271</v>
      </c>
      <c r="Q79" s="189" t="s">
        <v>248</v>
      </c>
      <c r="R79" s="189" t="s">
        <v>246</v>
      </c>
      <c r="S79" s="189" t="s">
        <v>248</v>
      </c>
      <c r="T79" s="189" t="s">
        <v>273</v>
      </c>
      <c r="U79" s="189" t="s">
        <v>273</v>
      </c>
      <c r="V79" s="189" t="s">
        <v>246</v>
      </c>
      <c r="W79" s="189" t="s">
        <v>271</v>
      </c>
      <c r="X79" s="188" t="s">
        <v>271</v>
      </c>
    </row>
    <row r="80" spans="1:26" ht="15" customHeight="1" x14ac:dyDescent="0.15">
      <c r="A80" s="181"/>
      <c r="B80" s="362" t="s">
        <v>272</v>
      </c>
      <c r="C80" s="362"/>
      <c r="D80" s="362"/>
      <c r="E80" s="258"/>
      <c r="F80" s="307" t="s">
        <v>64</v>
      </c>
      <c r="G80" s="179"/>
      <c r="H80" s="279">
        <f t="shared" si="4"/>
        <v>0</v>
      </c>
      <c r="I80" s="190" t="s">
        <v>270</v>
      </c>
      <c r="J80" s="189" t="s">
        <v>248</v>
      </c>
      <c r="K80" s="189" t="s">
        <v>246</v>
      </c>
      <c r="L80" s="189" t="s">
        <v>273</v>
      </c>
      <c r="M80" s="189" t="s">
        <v>271</v>
      </c>
      <c r="N80" s="189" t="s">
        <v>273</v>
      </c>
      <c r="O80" s="189" t="s">
        <v>273</v>
      </c>
      <c r="P80" s="189" t="s">
        <v>273</v>
      </c>
      <c r="Q80" s="189" t="s">
        <v>273</v>
      </c>
      <c r="R80" s="189" t="s">
        <v>246</v>
      </c>
      <c r="S80" s="189" t="s">
        <v>273</v>
      </c>
      <c r="T80" s="189" t="s">
        <v>273</v>
      </c>
      <c r="U80" s="189" t="s">
        <v>273</v>
      </c>
      <c r="V80" s="189" t="s">
        <v>246</v>
      </c>
      <c r="W80" s="189" t="s">
        <v>273</v>
      </c>
      <c r="X80" s="188" t="s">
        <v>273</v>
      </c>
    </row>
    <row r="81" spans="1:24" ht="15" customHeight="1" x14ac:dyDescent="0.2">
      <c r="A81" s="181"/>
      <c r="B81" s="307" t="s">
        <v>139</v>
      </c>
      <c r="C81" s="309"/>
      <c r="D81" s="265" t="s">
        <v>251</v>
      </c>
      <c r="E81" s="262"/>
      <c r="F81" s="307" t="s">
        <v>22</v>
      </c>
      <c r="G81" s="179"/>
      <c r="H81" s="178">
        <f t="shared" si="4"/>
        <v>0</v>
      </c>
      <c r="I81" s="190" t="s">
        <v>271</v>
      </c>
      <c r="J81" s="189" t="s">
        <v>271</v>
      </c>
      <c r="K81" s="189" t="s">
        <v>246</v>
      </c>
      <c r="L81" s="189" t="s">
        <v>273</v>
      </c>
      <c r="M81" s="189" t="s">
        <v>271</v>
      </c>
      <c r="N81" s="189" t="s">
        <v>246</v>
      </c>
      <c r="O81" s="189" t="s">
        <v>273</v>
      </c>
      <c r="P81" s="189" t="s">
        <v>246</v>
      </c>
      <c r="Q81" s="189" t="s">
        <v>271</v>
      </c>
      <c r="R81" s="189" t="s">
        <v>273</v>
      </c>
      <c r="S81" s="189" t="s">
        <v>273</v>
      </c>
      <c r="T81" s="189" t="s">
        <v>271</v>
      </c>
      <c r="U81" s="189" t="s">
        <v>246</v>
      </c>
      <c r="V81" s="189" t="s">
        <v>271</v>
      </c>
      <c r="W81" s="189" t="s">
        <v>271</v>
      </c>
      <c r="X81" s="188" t="s">
        <v>273</v>
      </c>
    </row>
    <row r="82" spans="1:24" ht="15" customHeight="1" x14ac:dyDescent="0.15">
      <c r="A82" s="181"/>
      <c r="B82" s="362" t="s">
        <v>272</v>
      </c>
      <c r="C82" s="362"/>
      <c r="D82" s="362"/>
      <c r="E82" s="258"/>
      <c r="F82" s="307" t="s">
        <v>64</v>
      </c>
      <c r="G82" s="179"/>
      <c r="H82" s="178">
        <f t="shared" si="4"/>
        <v>0</v>
      </c>
      <c r="I82" s="190" t="s">
        <v>273</v>
      </c>
      <c r="J82" s="189" t="s">
        <v>273</v>
      </c>
      <c r="K82" s="189" t="s">
        <v>271</v>
      </c>
      <c r="L82" s="189" t="s">
        <v>246</v>
      </c>
      <c r="M82" s="189" t="s">
        <v>273</v>
      </c>
      <c r="N82" s="189" t="s">
        <v>273</v>
      </c>
      <c r="O82" s="189" t="s">
        <v>273</v>
      </c>
      <c r="P82" s="189" t="s">
        <v>273</v>
      </c>
      <c r="Q82" s="189" t="s">
        <v>246</v>
      </c>
      <c r="R82" s="189" t="s">
        <v>271</v>
      </c>
      <c r="S82" s="189" t="s">
        <v>273</v>
      </c>
      <c r="T82" s="189" t="s">
        <v>271</v>
      </c>
      <c r="U82" s="189" t="s">
        <v>271</v>
      </c>
      <c r="V82" s="189" t="s">
        <v>273</v>
      </c>
      <c r="W82" s="189" t="s">
        <v>273</v>
      </c>
      <c r="X82" s="188" t="s">
        <v>271</v>
      </c>
    </row>
    <row r="83" spans="1:24" ht="15" customHeight="1" x14ac:dyDescent="0.2">
      <c r="A83" s="181"/>
      <c r="B83" s="307" t="s">
        <v>140</v>
      </c>
      <c r="C83" s="309"/>
      <c r="D83" s="265" t="s">
        <v>244</v>
      </c>
      <c r="E83" s="262"/>
      <c r="F83" s="307" t="s">
        <v>22</v>
      </c>
      <c r="G83" s="179"/>
      <c r="H83" s="178">
        <f t="shared" si="4"/>
        <v>0</v>
      </c>
      <c r="I83" s="190" t="s">
        <v>271</v>
      </c>
      <c r="J83" s="189" t="s">
        <v>273</v>
      </c>
      <c r="K83" s="189" t="s">
        <v>273</v>
      </c>
      <c r="L83" s="189" t="s">
        <v>271</v>
      </c>
      <c r="M83" s="189" t="s">
        <v>271</v>
      </c>
      <c r="N83" s="189" t="s">
        <v>271</v>
      </c>
      <c r="O83" s="189" t="s">
        <v>273</v>
      </c>
      <c r="P83" s="189" t="s">
        <v>246</v>
      </c>
      <c r="Q83" s="189" t="s">
        <v>273</v>
      </c>
      <c r="R83" s="189" t="s">
        <v>273</v>
      </c>
      <c r="S83" s="189" t="s">
        <v>271</v>
      </c>
      <c r="T83" s="189" t="s">
        <v>271</v>
      </c>
      <c r="U83" s="189" t="s">
        <v>273</v>
      </c>
      <c r="V83" s="189" t="s">
        <v>273</v>
      </c>
      <c r="W83" s="189" t="s">
        <v>271</v>
      </c>
      <c r="X83" s="188" t="s">
        <v>271</v>
      </c>
    </row>
    <row r="84" spans="1:24" ht="15" customHeight="1" x14ac:dyDescent="0.15">
      <c r="A84" s="181"/>
      <c r="B84" s="362" t="s">
        <v>272</v>
      </c>
      <c r="C84" s="362"/>
      <c r="D84" s="362"/>
      <c r="E84" s="258"/>
      <c r="F84" s="307" t="s">
        <v>64</v>
      </c>
      <c r="G84" s="179"/>
      <c r="H84" s="178">
        <f t="shared" si="4"/>
        <v>0</v>
      </c>
      <c r="I84" s="190" t="s">
        <v>273</v>
      </c>
      <c r="J84" s="189" t="s">
        <v>273</v>
      </c>
      <c r="K84" s="189" t="s">
        <v>273</v>
      </c>
      <c r="L84" s="189" t="s">
        <v>273</v>
      </c>
      <c r="M84" s="189" t="s">
        <v>248</v>
      </c>
      <c r="N84" s="189" t="s">
        <v>273</v>
      </c>
      <c r="O84" s="189" t="s">
        <v>273</v>
      </c>
      <c r="P84" s="189" t="s">
        <v>273</v>
      </c>
      <c r="Q84" s="189" t="s">
        <v>273</v>
      </c>
      <c r="R84" s="189" t="s">
        <v>273</v>
      </c>
      <c r="S84" s="189" t="s">
        <v>273</v>
      </c>
      <c r="T84" s="189" t="s">
        <v>271</v>
      </c>
      <c r="U84" s="189" t="s">
        <v>246</v>
      </c>
      <c r="V84" s="189" t="s">
        <v>273</v>
      </c>
      <c r="W84" s="189" t="s">
        <v>271</v>
      </c>
      <c r="X84" s="188" t="s">
        <v>246</v>
      </c>
    </row>
    <row r="85" spans="1:24" ht="15" customHeight="1" x14ac:dyDescent="0.2">
      <c r="A85" s="181"/>
      <c r="B85" s="307" t="s">
        <v>141</v>
      </c>
      <c r="C85" s="309"/>
      <c r="D85" s="265" t="s">
        <v>274</v>
      </c>
      <c r="E85" s="262"/>
      <c r="F85" s="307" t="s">
        <v>22</v>
      </c>
      <c r="G85" s="179"/>
      <c r="H85" s="178">
        <f t="shared" si="4"/>
        <v>0</v>
      </c>
      <c r="I85" s="190" t="s">
        <v>273</v>
      </c>
      <c r="J85" s="189" t="s">
        <v>273</v>
      </c>
      <c r="K85" s="189" t="s">
        <v>273</v>
      </c>
      <c r="L85" s="189" t="s">
        <v>271</v>
      </c>
      <c r="M85" s="189" t="s">
        <v>246</v>
      </c>
      <c r="N85" s="189" t="s">
        <v>273</v>
      </c>
      <c r="O85" s="189" t="s">
        <v>271</v>
      </c>
      <c r="P85" s="189" t="s">
        <v>246</v>
      </c>
      <c r="Q85" s="189" t="s">
        <v>273</v>
      </c>
      <c r="R85" s="189" t="s">
        <v>248</v>
      </c>
      <c r="S85" s="189" t="s">
        <v>246</v>
      </c>
      <c r="T85" s="189" t="s">
        <v>271</v>
      </c>
      <c r="U85" s="189" t="s">
        <v>273</v>
      </c>
      <c r="V85" s="189" t="s">
        <v>273</v>
      </c>
      <c r="W85" s="189" t="s">
        <v>273</v>
      </c>
      <c r="X85" s="188" t="s">
        <v>271</v>
      </c>
    </row>
    <row r="86" spans="1:24" ht="15" customHeight="1" x14ac:dyDescent="0.15">
      <c r="A86" s="181"/>
      <c r="B86" s="362" t="s">
        <v>272</v>
      </c>
      <c r="C86" s="362"/>
      <c r="D86" s="362"/>
      <c r="E86" s="258"/>
      <c r="F86" s="307" t="s">
        <v>64</v>
      </c>
      <c r="G86" s="179"/>
      <c r="H86" s="178">
        <f t="shared" si="4"/>
        <v>0</v>
      </c>
      <c r="I86" s="190" t="s">
        <v>271</v>
      </c>
      <c r="J86" s="189" t="s">
        <v>246</v>
      </c>
      <c r="K86" s="189" t="s">
        <v>271</v>
      </c>
      <c r="L86" s="189" t="s">
        <v>271</v>
      </c>
      <c r="M86" s="189" t="s">
        <v>273</v>
      </c>
      <c r="N86" s="189" t="s">
        <v>273</v>
      </c>
      <c r="O86" s="189" t="s">
        <v>271</v>
      </c>
      <c r="P86" s="189" t="s">
        <v>273</v>
      </c>
      <c r="Q86" s="189" t="s">
        <v>273</v>
      </c>
      <c r="R86" s="189" t="s">
        <v>271</v>
      </c>
      <c r="S86" s="189" t="s">
        <v>271</v>
      </c>
      <c r="T86" s="189" t="s">
        <v>273</v>
      </c>
      <c r="U86" s="189" t="s">
        <v>271</v>
      </c>
      <c r="V86" s="189" t="s">
        <v>273</v>
      </c>
      <c r="W86" s="189" t="s">
        <v>271</v>
      </c>
      <c r="X86" s="188" t="s">
        <v>246</v>
      </c>
    </row>
    <row r="87" spans="1:24" ht="15" customHeight="1" x14ac:dyDescent="0.2">
      <c r="A87" s="181"/>
      <c r="B87" s="307" t="s">
        <v>142</v>
      </c>
      <c r="C87" s="309"/>
      <c r="D87" s="265" t="s">
        <v>272</v>
      </c>
      <c r="E87" s="262"/>
      <c r="F87" s="307" t="s">
        <v>22</v>
      </c>
      <c r="G87" s="179"/>
      <c r="H87" s="178">
        <f t="shared" si="4"/>
        <v>0</v>
      </c>
      <c r="I87" s="190" t="s">
        <v>248</v>
      </c>
      <c r="J87" s="189" t="s">
        <v>248</v>
      </c>
      <c r="K87" s="189" t="s">
        <v>270</v>
      </c>
      <c r="L87" s="189" t="s">
        <v>248</v>
      </c>
      <c r="M87" s="189" t="s">
        <v>248</v>
      </c>
      <c r="N87" s="189" t="s">
        <v>271</v>
      </c>
      <c r="O87" s="189" t="s">
        <v>246</v>
      </c>
      <c r="P87" s="189" t="s">
        <v>271</v>
      </c>
      <c r="Q87" s="189" t="s">
        <v>271</v>
      </c>
      <c r="R87" s="189" t="s">
        <v>248</v>
      </c>
      <c r="S87" s="189" t="s">
        <v>271</v>
      </c>
      <c r="T87" s="189" t="s">
        <v>246</v>
      </c>
      <c r="U87" s="189" t="s">
        <v>270</v>
      </c>
      <c r="V87" s="189" t="s">
        <v>269</v>
      </c>
      <c r="W87" s="189" t="s">
        <v>246</v>
      </c>
      <c r="X87" s="188" t="s">
        <v>248</v>
      </c>
    </row>
    <row r="88" spans="1:24" ht="15" customHeight="1" x14ac:dyDescent="0.15">
      <c r="A88" s="181"/>
      <c r="B88" s="362" t="s">
        <v>244</v>
      </c>
      <c r="C88" s="362"/>
      <c r="D88" s="362"/>
      <c r="E88" s="258"/>
      <c r="F88" s="307" t="s">
        <v>64</v>
      </c>
      <c r="G88" s="179"/>
      <c r="H88" s="178">
        <f t="shared" si="4"/>
        <v>0</v>
      </c>
      <c r="I88" s="190" t="s">
        <v>269</v>
      </c>
      <c r="J88" s="189" t="s">
        <v>246</v>
      </c>
      <c r="K88" s="189" t="s">
        <v>246</v>
      </c>
      <c r="L88" s="189" t="s">
        <v>246</v>
      </c>
      <c r="M88" s="189" t="s">
        <v>271</v>
      </c>
      <c r="N88" s="189" t="s">
        <v>271</v>
      </c>
      <c r="O88" s="189" t="s">
        <v>246</v>
      </c>
      <c r="P88" s="189" t="s">
        <v>248</v>
      </c>
      <c r="Q88" s="189" t="s">
        <v>248</v>
      </c>
      <c r="R88" s="189" t="s">
        <v>246</v>
      </c>
      <c r="S88" s="189" t="s">
        <v>269</v>
      </c>
      <c r="T88" s="189" t="s">
        <v>271</v>
      </c>
      <c r="U88" s="189" t="s">
        <v>246</v>
      </c>
      <c r="V88" s="189" t="s">
        <v>271</v>
      </c>
      <c r="W88" s="189" t="s">
        <v>271</v>
      </c>
      <c r="X88" s="188" t="s">
        <v>271</v>
      </c>
    </row>
    <row r="89" spans="1:24" ht="15" customHeight="1" x14ac:dyDescent="0.2">
      <c r="A89" s="181"/>
      <c r="B89" s="307" t="s">
        <v>143</v>
      </c>
      <c r="C89" s="309"/>
      <c r="D89" s="265" t="s">
        <v>244</v>
      </c>
      <c r="E89" s="262"/>
      <c r="F89" s="307" t="s">
        <v>22</v>
      </c>
      <c r="G89" s="179"/>
      <c r="H89" s="178">
        <f t="shared" si="4"/>
        <v>386</v>
      </c>
      <c r="I89" s="190">
        <v>29</v>
      </c>
      <c r="J89" s="189">
        <v>0</v>
      </c>
      <c r="K89" s="189">
        <v>0</v>
      </c>
      <c r="L89" s="189">
        <v>54</v>
      </c>
      <c r="M89" s="189">
        <v>65</v>
      </c>
      <c r="N89" s="189">
        <v>127</v>
      </c>
      <c r="O89" s="189">
        <v>0</v>
      </c>
      <c r="P89" s="189">
        <v>0</v>
      </c>
      <c r="Q89" s="189">
        <v>45</v>
      </c>
      <c r="R89" s="189">
        <v>0</v>
      </c>
      <c r="S89" s="189">
        <v>12</v>
      </c>
      <c r="T89" s="189">
        <v>0</v>
      </c>
      <c r="U89" s="189">
        <v>0</v>
      </c>
      <c r="V89" s="189">
        <v>0</v>
      </c>
      <c r="W89" s="189">
        <v>2</v>
      </c>
      <c r="X89" s="188">
        <v>52</v>
      </c>
    </row>
    <row r="90" spans="1:24" ht="15" customHeight="1" x14ac:dyDescent="0.15">
      <c r="A90" s="181"/>
      <c r="B90" s="362" t="s">
        <v>268</v>
      </c>
      <c r="C90" s="362"/>
      <c r="D90" s="362"/>
      <c r="E90" s="258"/>
      <c r="F90" s="307" t="s">
        <v>64</v>
      </c>
      <c r="G90" s="179"/>
      <c r="H90" s="178">
        <f t="shared" si="4"/>
        <v>0</v>
      </c>
      <c r="I90" s="177" t="s">
        <v>267</v>
      </c>
      <c r="J90" s="176" t="s">
        <v>267</v>
      </c>
      <c r="K90" s="176" t="s">
        <v>267</v>
      </c>
      <c r="L90" s="176" t="s">
        <v>246</v>
      </c>
      <c r="M90" s="176" t="s">
        <v>271</v>
      </c>
      <c r="N90" s="176" t="s">
        <v>246</v>
      </c>
      <c r="O90" s="176" t="s">
        <v>267</v>
      </c>
      <c r="P90" s="176" t="s">
        <v>271</v>
      </c>
      <c r="Q90" s="176" t="s">
        <v>246</v>
      </c>
      <c r="R90" s="176" t="s">
        <v>271</v>
      </c>
      <c r="S90" s="176" t="s">
        <v>270</v>
      </c>
      <c r="T90" s="176" t="s">
        <v>246</v>
      </c>
      <c r="U90" s="176" t="s">
        <v>271</v>
      </c>
      <c r="V90" s="176" t="s">
        <v>267</v>
      </c>
      <c r="W90" s="176" t="s">
        <v>267</v>
      </c>
      <c r="X90" s="175" t="s">
        <v>271</v>
      </c>
    </row>
    <row r="91" spans="1:24" ht="15" customHeight="1" x14ac:dyDescent="0.2">
      <c r="A91" s="181"/>
      <c r="B91" s="307" t="s">
        <v>144</v>
      </c>
      <c r="C91" s="309"/>
      <c r="D91" s="265" t="s">
        <v>268</v>
      </c>
      <c r="E91" s="262"/>
      <c r="F91" s="307" t="s">
        <v>22</v>
      </c>
      <c r="G91" s="179"/>
      <c r="H91" s="178">
        <f t="shared" si="4"/>
        <v>11</v>
      </c>
      <c r="I91" s="190">
        <v>0</v>
      </c>
      <c r="J91" s="189">
        <v>0</v>
      </c>
      <c r="K91" s="189">
        <v>0</v>
      </c>
      <c r="L91" s="189">
        <v>0</v>
      </c>
      <c r="M91" s="189">
        <v>0</v>
      </c>
      <c r="N91" s="189">
        <v>9</v>
      </c>
      <c r="O91" s="189">
        <v>0</v>
      </c>
      <c r="P91" s="189">
        <v>0</v>
      </c>
      <c r="Q91" s="189">
        <v>0</v>
      </c>
      <c r="R91" s="189">
        <v>0</v>
      </c>
      <c r="S91" s="189">
        <v>0</v>
      </c>
      <c r="T91" s="189">
        <v>0</v>
      </c>
      <c r="U91" s="189">
        <v>0</v>
      </c>
      <c r="V91" s="189">
        <v>0</v>
      </c>
      <c r="W91" s="189">
        <v>0</v>
      </c>
      <c r="X91" s="188">
        <v>2</v>
      </c>
    </row>
    <row r="92" spans="1:24" ht="15" customHeight="1" x14ac:dyDescent="0.15">
      <c r="A92" s="181"/>
      <c r="B92" s="362" t="s">
        <v>244</v>
      </c>
      <c r="C92" s="362"/>
      <c r="D92" s="362"/>
      <c r="E92" s="258"/>
      <c r="F92" s="307" t="s">
        <v>64</v>
      </c>
      <c r="G92" s="179"/>
      <c r="H92" s="178">
        <f t="shared" si="4"/>
        <v>10</v>
      </c>
      <c r="I92" s="177">
        <v>0</v>
      </c>
      <c r="J92" s="176">
        <v>2</v>
      </c>
      <c r="K92" s="176">
        <v>0</v>
      </c>
      <c r="L92" s="176">
        <v>0</v>
      </c>
      <c r="M92" s="176">
        <v>0</v>
      </c>
      <c r="N92" s="176">
        <v>0</v>
      </c>
      <c r="O92" s="176">
        <v>0</v>
      </c>
      <c r="P92" s="176">
        <v>0</v>
      </c>
      <c r="Q92" s="176">
        <v>0</v>
      </c>
      <c r="R92" s="176">
        <v>0</v>
      </c>
      <c r="S92" s="176">
        <v>8</v>
      </c>
      <c r="T92" s="176">
        <v>0</v>
      </c>
      <c r="U92" s="176">
        <v>0</v>
      </c>
      <c r="V92" s="176">
        <v>0</v>
      </c>
      <c r="W92" s="176">
        <v>0</v>
      </c>
      <c r="X92" s="175">
        <v>0</v>
      </c>
    </row>
    <row r="93" spans="1:24" ht="15" customHeight="1" x14ac:dyDescent="0.2">
      <c r="A93" s="181"/>
      <c r="B93" s="307" t="s">
        <v>145</v>
      </c>
      <c r="C93" s="309"/>
      <c r="D93" s="265" t="s">
        <v>244</v>
      </c>
      <c r="E93" s="262"/>
      <c r="F93" s="307" t="s">
        <v>22</v>
      </c>
      <c r="G93" s="179"/>
      <c r="H93" s="178">
        <f t="shared" si="4"/>
        <v>1</v>
      </c>
      <c r="I93" s="190">
        <v>0</v>
      </c>
      <c r="J93" s="189">
        <v>0</v>
      </c>
      <c r="K93" s="189">
        <v>0</v>
      </c>
      <c r="L93" s="189">
        <v>0</v>
      </c>
      <c r="M93" s="189">
        <v>0</v>
      </c>
      <c r="N93" s="189">
        <v>0</v>
      </c>
      <c r="O93" s="189">
        <v>0</v>
      </c>
      <c r="P93" s="189">
        <v>0</v>
      </c>
      <c r="Q93" s="189">
        <v>0</v>
      </c>
      <c r="R93" s="189">
        <v>0</v>
      </c>
      <c r="S93" s="189">
        <v>0</v>
      </c>
      <c r="T93" s="189">
        <v>0</v>
      </c>
      <c r="U93" s="189">
        <v>0</v>
      </c>
      <c r="V93" s="189">
        <v>0</v>
      </c>
      <c r="W93" s="189">
        <v>0</v>
      </c>
      <c r="X93" s="188">
        <v>1</v>
      </c>
    </row>
    <row r="94" spans="1:24" ht="15" customHeight="1" x14ac:dyDescent="0.15">
      <c r="A94" s="181"/>
      <c r="B94" s="362" t="s">
        <v>268</v>
      </c>
      <c r="C94" s="362"/>
      <c r="D94" s="362"/>
      <c r="E94" s="258"/>
      <c r="F94" s="307" t="s">
        <v>64</v>
      </c>
      <c r="G94" s="179"/>
      <c r="H94" s="178">
        <f t="shared" si="4"/>
        <v>0</v>
      </c>
      <c r="I94" s="177" t="s">
        <v>267</v>
      </c>
      <c r="J94" s="176" t="s">
        <v>246</v>
      </c>
      <c r="K94" s="176" t="s">
        <v>246</v>
      </c>
      <c r="L94" s="176" t="s">
        <v>246</v>
      </c>
      <c r="M94" s="176" t="s">
        <v>267</v>
      </c>
      <c r="N94" s="176" t="s">
        <v>269</v>
      </c>
      <c r="O94" s="176" t="s">
        <v>246</v>
      </c>
      <c r="P94" s="176" t="s">
        <v>246</v>
      </c>
      <c r="Q94" s="176" t="s">
        <v>267</v>
      </c>
      <c r="R94" s="176" t="s">
        <v>246</v>
      </c>
      <c r="S94" s="176" t="s">
        <v>246</v>
      </c>
      <c r="T94" s="176" t="s">
        <v>246</v>
      </c>
      <c r="U94" s="176" t="s">
        <v>267</v>
      </c>
      <c r="V94" s="176" t="s">
        <v>267</v>
      </c>
      <c r="W94" s="176" t="s">
        <v>270</v>
      </c>
      <c r="X94" s="175" t="s">
        <v>267</v>
      </c>
    </row>
    <row r="95" spans="1:24" ht="15" customHeight="1" x14ac:dyDescent="0.2">
      <c r="A95" s="181"/>
      <c r="B95" s="307" t="s">
        <v>146</v>
      </c>
      <c r="C95" s="309"/>
      <c r="D95" s="265" t="s">
        <v>244</v>
      </c>
      <c r="E95" s="262"/>
      <c r="F95" s="307" t="s">
        <v>22</v>
      </c>
      <c r="G95" s="179"/>
      <c r="H95" s="178">
        <f t="shared" si="4"/>
        <v>52</v>
      </c>
      <c r="I95" s="190">
        <v>0</v>
      </c>
      <c r="J95" s="189">
        <v>0</v>
      </c>
      <c r="K95" s="189">
        <v>1</v>
      </c>
      <c r="L95" s="189">
        <v>13</v>
      </c>
      <c r="M95" s="189">
        <v>18</v>
      </c>
      <c r="N95" s="189">
        <v>5</v>
      </c>
      <c r="O95" s="189">
        <v>1</v>
      </c>
      <c r="P95" s="189">
        <v>0</v>
      </c>
      <c r="Q95" s="189">
        <v>5</v>
      </c>
      <c r="R95" s="189">
        <v>0</v>
      </c>
      <c r="S95" s="189">
        <v>1</v>
      </c>
      <c r="T95" s="189">
        <v>0</v>
      </c>
      <c r="U95" s="189">
        <v>4</v>
      </c>
      <c r="V95" s="189">
        <v>0</v>
      </c>
      <c r="W95" s="189">
        <v>0</v>
      </c>
      <c r="X95" s="188">
        <v>4</v>
      </c>
    </row>
    <row r="96" spans="1:24" ht="15" customHeight="1" x14ac:dyDescent="0.15">
      <c r="A96" s="181"/>
      <c r="B96" s="362" t="s">
        <v>268</v>
      </c>
      <c r="C96" s="362"/>
      <c r="D96" s="362"/>
      <c r="E96" s="258"/>
      <c r="F96" s="307" t="s">
        <v>64</v>
      </c>
      <c r="G96" s="179"/>
      <c r="H96" s="178">
        <f t="shared" si="4"/>
        <v>0</v>
      </c>
      <c r="I96" s="177" t="s">
        <v>267</v>
      </c>
      <c r="J96" s="176" t="s">
        <v>247</v>
      </c>
      <c r="K96" s="176" t="s">
        <v>267</v>
      </c>
      <c r="L96" s="176" t="s">
        <v>269</v>
      </c>
      <c r="M96" s="176" t="s">
        <v>267</v>
      </c>
      <c r="N96" s="176" t="s">
        <v>267</v>
      </c>
      <c r="O96" s="176" t="s">
        <v>267</v>
      </c>
      <c r="P96" s="176" t="s">
        <v>267</v>
      </c>
      <c r="Q96" s="176" t="s">
        <v>246</v>
      </c>
      <c r="R96" s="176" t="s">
        <v>269</v>
      </c>
      <c r="S96" s="176" t="s">
        <v>247</v>
      </c>
      <c r="T96" s="176" t="s">
        <v>246</v>
      </c>
      <c r="U96" s="176" t="s">
        <v>267</v>
      </c>
      <c r="V96" s="176" t="s">
        <v>267</v>
      </c>
      <c r="W96" s="176" t="s">
        <v>267</v>
      </c>
      <c r="X96" s="175" t="s">
        <v>267</v>
      </c>
    </row>
    <row r="97" spans="1:25" ht="15" customHeight="1" x14ac:dyDescent="0.15">
      <c r="A97" s="181"/>
      <c r="B97" s="307" t="s">
        <v>147</v>
      </c>
      <c r="C97" s="180"/>
      <c r="D97" s="259" t="s">
        <v>148</v>
      </c>
      <c r="E97" s="263"/>
      <c r="F97" s="307" t="s">
        <v>22</v>
      </c>
      <c r="G97" s="179"/>
      <c r="H97" s="178">
        <f t="shared" si="4"/>
        <v>3044</v>
      </c>
      <c r="I97" s="190">
        <v>13</v>
      </c>
      <c r="J97" s="189">
        <v>5</v>
      </c>
      <c r="K97" s="189">
        <v>3</v>
      </c>
      <c r="L97" s="189">
        <v>22</v>
      </c>
      <c r="M97" s="189">
        <v>4</v>
      </c>
      <c r="N97" s="189">
        <v>42</v>
      </c>
      <c r="O97" s="189">
        <v>3</v>
      </c>
      <c r="P97" s="189">
        <v>0</v>
      </c>
      <c r="Q97" s="189">
        <v>2</v>
      </c>
      <c r="R97" s="189">
        <v>0</v>
      </c>
      <c r="S97" s="189">
        <v>2399</v>
      </c>
      <c r="T97" s="189">
        <v>0</v>
      </c>
      <c r="U97" s="189">
        <v>540</v>
      </c>
      <c r="V97" s="189">
        <v>0</v>
      </c>
      <c r="W97" s="189">
        <v>0</v>
      </c>
      <c r="X97" s="188">
        <v>11</v>
      </c>
    </row>
    <row r="98" spans="1:25" ht="15" customHeight="1" x14ac:dyDescent="0.15">
      <c r="A98" s="181"/>
      <c r="B98" s="362" t="s">
        <v>268</v>
      </c>
      <c r="C98" s="362"/>
      <c r="D98" s="362"/>
      <c r="E98" s="258"/>
      <c r="F98" s="307" t="s">
        <v>64</v>
      </c>
      <c r="G98" s="179"/>
      <c r="H98" s="178">
        <f t="shared" si="4"/>
        <v>25</v>
      </c>
      <c r="I98" s="177">
        <v>0</v>
      </c>
      <c r="J98" s="176">
        <v>21</v>
      </c>
      <c r="K98" s="176">
        <v>0</v>
      </c>
      <c r="L98" s="176">
        <v>4</v>
      </c>
      <c r="M98" s="176">
        <v>0</v>
      </c>
      <c r="N98" s="176">
        <v>0</v>
      </c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v>0</v>
      </c>
      <c r="V98" s="176">
        <v>0</v>
      </c>
      <c r="W98" s="176">
        <v>0</v>
      </c>
      <c r="X98" s="175">
        <v>0</v>
      </c>
    </row>
    <row r="99" spans="1:25" ht="15" customHeight="1" x14ac:dyDescent="0.2">
      <c r="A99" s="181"/>
      <c r="B99" s="307" t="s">
        <v>149</v>
      </c>
      <c r="C99" s="309"/>
      <c r="D99" s="259" t="s">
        <v>120</v>
      </c>
      <c r="E99" s="259"/>
      <c r="F99" s="307" t="s">
        <v>22</v>
      </c>
      <c r="G99" s="179"/>
      <c r="H99" s="178">
        <f t="shared" si="4"/>
        <v>113</v>
      </c>
      <c r="I99" s="190">
        <v>3</v>
      </c>
      <c r="J99" s="189">
        <v>0</v>
      </c>
      <c r="K99" s="189">
        <v>1</v>
      </c>
      <c r="L99" s="189">
        <v>44</v>
      </c>
      <c r="M99" s="189">
        <v>6</v>
      </c>
      <c r="N99" s="189">
        <v>25</v>
      </c>
      <c r="O99" s="189">
        <v>4</v>
      </c>
      <c r="P99" s="189">
        <v>1</v>
      </c>
      <c r="Q99" s="189">
        <v>1</v>
      </c>
      <c r="R99" s="189">
        <v>0</v>
      </c>
      <c r="S99" s="189">
        <v>7</v>
      </c>
      <c r="T99" s="189">
        <v>0</v>
      </c>
      <c r="U99" s="189">
        <v>12</v>
      </c>
      <c r="V99" s="189">
        <v>2</v>
      </c>
      <c r="W99" s="189">
        <v>0</v>
      </c>
      <c r="X99" s="188">
        <v>7</v>
      </c>
    </row>
    <row r="100" spans="1:25" ht="15" customHeight="1" x14ac:dyDescent="0.15">
      <c r="A100" s="181"/>
      <c r="B100" s="362" t="s">
        <v>268</v>
      </c>
      <c r="C100" s="362"/>
      <c r="D100" s="362"/>
      <c r="E100" s="258"/>
      <c r="F100" s="307" t="s">
        <v>64</v>
      </c>
      <c r="G100" s="179"/>
      <c r="H100" s="178">
        <f t="shared" si="4"/>
        <v>5</v>
      </c>
      <c r="I100" s="177">
        <v>0</v>
      </c>
      <c r="J100" s="176">
        <v>0</v>
      </c>
      <c r="K100" s="176">
        <v>0</v>
      </c>
      <c r="L100" s="176">
        <v>0</v>
      </c>
      <c r="M100" s="176">
        <v>0</v>
      </c>
      <c r="N100" s="176">
        <v>0</v>
      </c>
      <c r="O100" s="176">
        <v>0</v>
      </c>
      <c r="P100" s="176">
        <v>0</v>
      </c>
      <c r="Q100" s="176">
        <v>0</v>
      </c>
      <c r="R100" s="176">
        <v>0</v>
      </c>
      <c r="S100" s="176">
        <v>5</v>
      </c>
      <c r="T100" s="176">
        <v>0</v>
      </c>
      <c r="U100" s="176">
        <v>0</v>
      </c>
      <c r="V100" s="176">
        <v>0</v>
      </c>
      <c r="W100" s="176">
        <v>0</v>
      </c>
      <c r="X100" s="175">
        <v>0</v>
      </c>
    </row>
    <row r="101" spans="1:25" ht="15" customHeight="1" x14ac:dyDescent="0.2">
      <c r="A101" s="181"/>
      <c r="B101" s="307" t="s">
        <v>150</v>
      </c>
      <c r="C101" s="309"/>
      <c r="D101" s="265" t="s">
        <v>244</v>
      </c>
      <c r="E101" s="259"/>
      <c r="F101" s="307" t="s">
        <v>22</v>
      </c>
      <c r="G101" s="179"/>
      <c r="H101" s="178">
        <f t="shared" si="4"/>
        <v>51</v>
      </c>
      <c r="I101" s="190">
        <v>9</v>
      </c>
      <c r="J101" s="189">
        <v>0</v>
      </c>
      <c r="K101" s="189">
        <v>0</v>
      </c>
      <c r="L101" s="189">
        <v>8</v>
      </c>
      <c r="M101" s="189">
        <v>9</v>
      </c>
      <c r="N101" s="189">
        <v>11</v>
      </c>
      <c r="O101" s="189">
        <v>1</v>
      </c>
      <c r="P101" s="189">
        <v>0</v>
      </c>
      <c r="Q101" s="189">
        <v>2</v>
      </c>
      <c r="R101" s="189">
        <v>0</v>
      </c>
      <c r="S101" s="189">
        <v>1</v>
      </c>
      <c r="T101" s="189">
        <v>0</v>
      </c>
      <c r="U101" s="189">
        <v>7</v>
      </c>
      <c r="V101" s="189">
        <v>2</v>
      </c>
      <c r="W101" s="189">
        <v>0</v>
      </c>
      <c r="X101" s="188">
        <v>1</v>
      </c>
    </row>
    <row r="102" spans="1:25" ht="15" customHeight="1" thickBot="1" x14ac:dyDescent="0.2">
      <c r="A102" s="174"/>
      <c r="B102" s="363" t="s">
        <v>245</v>
      </c>
      <c r="C102" s="363"/>
      <c r="D102" s="363"/>
      <c r="E102" s="260"/>
      <c r="F102" s="308" t="s">
        <v>64</v>
      </c>
      <c r="G102" s="173"/>
      <c r="H102" s="172">
        <f t="shared" si="4"/>
        <v>0</v>
      </c>
      <c r="I102" s="171" t="s">
        <v>246</v>
      </c>
      <c r="J102" s="170" t="s">
        <v>247</v>
      </c>
      <c r="K102" s="170" t="s">
        <v>246</v>
      </c>
      <c r="L102" s="170" t="s">
        <v>246</v>
      </c>
      <c r="M102" s="170" t="s">
        <v>246</v>
      </c>
      <c r="N102" s="170" t="s">
        <v>247</v>
      </c>
      <c r="O102" s="170" t="s">
        <v>246</v>
      </c>
      <c r="P102" s="170" t="s">
        <v>246</v>
      </c>
      <c r="Q102" s="170" t="s">
        <v>246</v>
      </c>
      <c r="R102" s="170" t="s">
        <v>247</v>
      </c>
      <c r="S102" s="170" t="s">
        <v>247</v>
      </c>
      <c r="T102" s="170" t="s">
        <v>267</v>
      </c>
      <c r="U102" s="170" t="s">
        <v>247</v>
      </c>
      <c r="V102" s="170" t="s">
        <v>247</v>
      </c>
      <c r="W102" s="170" t="s">
        <v>247</v>
      </c>
      <c r="X102" s="169" t="s">
        <v>246</v>
      </c>
    </row>
    <row r="103" spans="1:25" s="153" customFormat="1" ht="9.15" customHeight="1" thickBot="1" x14ac:dyDescent="0.25">
      <c r="A103" s="268"/>
      <c r="B103" s="256"/>
      <c r="C103" s="256"/>
      <c r="D103" s="256"/>
      <c r="E103" s="256"/>
      <c r="F103" s="256"/>
      <c r="G103" s="256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154"/>
    </row>
    <row r="104" spans="1:25" s="153" customFormat="1" ht="9.15" customHeight="1" x14ac:dyDescent="0.15">
      <c r="A104" s="348" t="s">
        <v>239</v>
      </c>
      <c r="B104" s="349"/>
      <c r="C104" s="349"/>
      <c r="D104" s="349"/>
      <c r="E104" s="349"/>
      <c r="F104" s="349"/>
      <c r="G104" s="350"/>
      <c r="H104" s="184"/>
      <c r="I104" s="212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286"/>
    </row>
    <row r="105" spans="1:25" s="153" customFormat="1" ht="54" customHeight="1" x14ac:dyDescent="0.15">
      <c r="A105" s="351"/>
      <c r="B105" s="352"/>
      <c r="C105" s="352"/>
      <c r="D105" s="352"/>
      <c r="E105" s="352"/>
      <c r="F105" s="352"/>
      <c r="G105" s="353"/>
      <c r="H105" s="211" t="s">
        <v>16</v>
      </c>
      <c r="I105" s="210" t="s">
        <v>15</v>
      </c>
      <c r="J105" s="208" t="s">
        <v>14</v>
      </c>
      <c r="K105" s="208" t="s">
        <v>13</v>
      </c>
      <c r="L105" s="208" t="s">
        <v>12</v>
      </c>
      <c r="M105" s="208" t="s">
        <v>11</v>
      </c>
      <c r="N105" s="208" t="s">
        <v>10</v>
      </c>
      <c r="O105" s="208" t="s">
        <v>9</v>
      </c>
      <c r="P105" s="208" t="s">
        <v>8</v>
      </c>
      <c r="Q105" s="208" t="s">
        <v>7</v>
      </c>
      <c r="R105" s="208" t="s">
        <v>6</v>
      </c>
      <c r="S105" s="209" t="s">
        <v>5</v>
      </c>
      <c r="T105" s="208" t="s">
        <v>4</v>
      </c>
      <c r="U105" s="208" t="s">
        <v>3</v>
      </c>
      <c r="V105" s="208" t="s">
        <v>2</v>
      </c>
      <c r="W105" s="208" t="s">
        <v>1</v>
      </c>
      <c r="X105" s="288" t="s">
        <v>0</v>
      </c>
    </row>
    <row r="106" spans="1:25" s="153" customFormat="1" ht="9.15" customHeight="1" thickBot="1" x14ac:dyDescent="0.2">
      <c r="A106" s="354"/>
      <c r="B106" s="355"/>
      <c r="C106" s="355"/>
      <c r="D106" s="355"/>
      <c r="E106" s="355"/>
      <c r="F106" s="355"/>
      <c r="G106" s="356"/>
      <c r="H106" s="207"/>
      <c r="I106" s="206"/>
      <c r="J106" s="204"/>
      <c r="K106" s="204"/>
      <c r="L106" s="204"/>
      <c r="M106" s="204"/>
      <c r="N106" s="204"/>
      <c r="O106" s="204"/>
      <c r="P106" s="204"/>
      <c r="Q106" s="204"/>
      <c r="R106" s="204"/>
      <c r="S106" s="205"/>
      <c r="T106" s="204"/>
      <c r="U106" s="204"/>
      <c r="V106" s="204"/>
      <c r="W106" s="204"/>
      <c r="X106" s="287"/>
    </row>
    <row r="107" spans="1:25" s="153" customFormat="1" ht="14.1" customHeight="1" x14ac:dyDescent="0.15">
      <c r="A107" s="186"/>
      <c r="B107" s="364"/>
      <c r="C107" s="364"/>
      <c r="D107" s="364"/>
      <c r="E107" s="364"/>
      <c r="F107" s="364"/>
      <c r="G107" s="185"/>
      <c r="H107" s="184" t="s">
        <v>19</v>
      </c>
      <c r="I107" s="280" t="s">
        <v>19</v>
      </c>
      <c r="J107" s="183" t="s">
        <v>19</v>
      </c>
      <c r="K107" s="183" t="s">
        <v>19</v>
      </c>
      <c r="L107" s="183" t="s">
        <v>19</v>
      </c>
      <c r="M107" s="183" t="s">
        <v>19</v>
      </c>
      <c r="N107" s="183" t="s">
        <v>19</v>
      </c>
      <c r="O107" s="183" t="s">
        <v>19</v>
      </c>
      <c r="P107" s="183" t="s">
        <v>19</v>
      </c>
      <c r="Q107" s="183" t="s">
        <v>19</v>
      </c>
      <c r="R107" s="183" t="s">
        <v>19</v>
      </c>
      <c r="S107" s="183" t="s">
        <v>19</v>
      </c>
      <c r="T107" s="183" t="s">
        <v>19</v>
      </c>
      <c r="U107" s="183" t="s">
        <v>19</v>
      </c>
      <c r="V107" s="183" t="s">
        <v>19</v>
      </c>
      <c r="W107" s="183" t="s">
        <v>19</v>
      </c>
      <c r="X107" s="182" t="s">
        <v>19</v>
      </c>
      <c r="Y107" s="154"/>
    </row>
    <row r="108" spans="1:25" ht="15" customHeight="1" x14ac:dyDescent="0.15">
      <c r="A108" s="181"/>
      <c r="B108" s="307" t="s">
        <v>151</v>
      </c>
      <c r="C108" s="180"/>
      <c r="D108" s="259" t="s">
        <v>120</v>
      </c>
      <c r="E108" s="262"/>
      <c r="F108" s="307" t="s">
        <v>22</v>
      </c>
      <c r="G108" s="179"/>
      <c r="H108" s="178">
        <f t="shared" ref="H108:H137" si="5">SUM(I108:X108)</f>
        <v>18</v>
      </c>
      <c r="I108" s="190">
        <v>2</v>
      </c>
      <c r="J108" s="189">
        <v>0</v>
      </c>
      <c r="K108" s="189">
        <v>0</v>
      </c>
      <c r="L108" s="189">
        <v>3</v>
      </c>
      <c r="M108" s="189">
        <v>1</v>
      </c>
      <c r="N108" s="189">
        <v>8</v>
      </c>
      <c r="O108" s="189">
        <v>0</v>
      </c>
      <c r="P108" s="189">
        <v>0</v>
      </c>
      <c r="Q108" s="189">
        <v>0</v>
      </c>
      <c r="R108" s="189">
        <v>0</v>
      </c>
      <c r="S108" s="189">
        <v>2</v>
      </c>
      <c r="T108" s="189">
        <v>0</v>
      </c>
      <c r="U108" s="189">
        <v>2</v>
      </c>
      <c r="V108" s="189">
        <v>0</v>
      </c>
      <c r="W108" s="189">
        <v>0</v>
      </c>
      <c r="X108" s="188">
        <v>0</v>
      </c>
    </row>
    <row r="109" spans="1:25" ht="15" customHeight="1" x14ac:dyDescent="0.15">
      <c r="A109" s="181"/>
      <c r="B109" s="362" t="s">
        <v>244</v>
      </c>
      <c r="C109" s="362"/>
      <c r="D109" s="362"/>
      <c r="E109" s="258"/>
      <c r="F109" s="307" t="s">
        <v>64</v>
      </c>
      <c r="G109" s="179"/>
      <c r="H109" s="178">
        <f t="shared" si="5"/>
        <v>0</v>
      </c>
      <c r="I109" s="177" t="s">
        <v>267</v>
      </c>
      <c r="J109" s="176" t="s">
        <v>246</v>
      </c>
      <c r="K109" s="176" t="s">
        <v>246</v>
      </c>
      <c r="L109" s="176" t="s">
        <v>263</v>
      </c>
      <c r="M109" s="176" t="s">
        <v>267</v>
      </c>
      <c r="N109" s="176" t="s">
        <v>265</v>
      </c>
      <c r="O109" s="176" t="s">
        <v>267</v>
      </c>
      <c r="P109" s="176" t="s">
        <v>267</v>
      </c>
      <c r="Q109" s="176" t="s">
        <v>267</v>
      </c>
      <c r="R109" s="176" t="s">
        <v>263</v>
      </c>
      <c r="S109" s="176" t="s">
        <v>265</v>
      </c>
      <c r="T109" s="176" t="s">
        <v>246</v>
      </c>
      <c r="U109" s="176" t="s">
        <v>267</v>
      </c>
      <c r="V109" s="176" t="s">
        <v>265</v>
      </c>
      <c r="W109" s="176" t="s">
        <v>246</v>
      </c>
      <c r="X109" s="175" t="s">
        <v>265</v>
      </c>
    </row>
    <row r="110" spans="1:25" ht="15" customHeight="1" x14ac:dyDescent="0.2">
      <c r="A110" s="181"/>
      <c r="B110" s="307" t="s">
        <v>152</v>
      </c>
      <c r="C110" s="309"/>
      <c r="D110" s="265" t="s">
        <v>268</v>
      </c>
      <c r="E110" s="262"/>
      <c r="F110" s="307" t="s">
        <v>22</v>
      </c>
      <c r="G110" s="179"/>
      <c r="H110" s="178">
        <f t="shared" si="5"/>
        <v>47</v>
      </c>
      <c r="I110" s="190">
        <v>0</v>
      </c>
      <c r="J110" s="189">
        <v>0</v>
      </c>
      <c r="K110" s="189">
        <v>0</v>
      </c>
      <c r="L110" s="189">
        <v>11</v>
      </c>
      <c r="M110" s="189">
        <v>20</v>
      </c>
      <c r="N110" s="189">
        <v>4</v>
      </c>
      <c r="O110" s="189">
        <v>1</v>
      </c>
      <c r="P110" s="189">
        <v>2</v>
      </c>
      <c r="Q110" s="189">
        <v>6</v>
      </c>
      <c r="R110" s="189">
        <v>0</v>
      </c>
      <c r="S110" s="189">
        <v>0</v>
      </c>
      <c r="T110" s="189">
        <v>0</v>
      </c>
      <c r="U110" s="189">
        <v>3</v>
      </c>
      <c r="V110" s="189">
        <v>0</v>
      </c>
      <c r="W110" s="189">
        <v>0</v>
      </c>
      <c r="X110" s="188">
        <v>0</v>
      </c>
    </row>
    <row r="111" spans="1:25" ht="15" customHeight="1" x14ac:dyDescent="0.15">
      <c r="A111" s="181"/>
      <c r="B111" s="362" t="s">
        <v>268</v>
      </c>
      <c r="C111" s="362"/>
      <c r="D111" s="362"/>
      <c r="E111" s="258"/>
      <c r="F111" s="307" t="s">
        <v>64</v>
      </c>
      <c r="G111" s="179"/>
      <c r="H111" s="178">
        <f t="shared" si="5"/>
        <v>0</v>
      </c>
      <c r="I111" s="177" t="s">
        <v>265</v>
      </c>
      <c r="J111" s="176" t="s">
        <v>265</v>
      </c>
      <c r="K111" s="176" t="s">
        <v>265</v>
      </c>
      <c r="L111" s="176" t="s">
        <v>267</v>
      </c>
      <c r="M111" s="176" t="s">
        <v>267</v>
      </c>
      <c r="N111" s="176" t="s">
        <v>265</v>
      </c>
      <c r="O111" s="176" t="s">
        <v>247</v>
      </c>
      <c r="P111" s="176" t="s">
        <v>267</v>
      </c>
      <c r="Q111" s="176" t="s">
        <v>265</v>
      </c>
      <c r="R111" s="176" t="s">
        <v>265</v>
      </c>
      <c r="S111" s="176" t="s">
        <v>254</v>
      </c>
      <c r="T111" s="176" t="s">
        <v>267</v>
      </c>
      <c r="U111" s="176" t="s">
        <v>265</v>
      </c>
      <c r="V111" s="176" t="s">
        <v>246</v>
      </c>
      <c r="W111" s="176" t="s">
        <v>267</v>
      </c>
      <c r="X111" s="175" t="s">
        <v>263</v>
      </c>
    </row>
    <row r="112" spans="1:25" ht="15" customHeight="1" x14ac:dyDescent="0.2">
      <c r="A112" s="181"/>
      <c r="B112" s="307" t="s">
        <v>153</v>
      </c>
      <c r="C112" s="309"/>
      <c r="D112" s="265" t="s">
        <v>264</v>
      </c>
      <c r="E112" s="262"/>
      <c r="F112" s="307" t="s">
        <v>22</v>
      </c>
      <c r="G112" s="179"/>
      <c r="H112" s="178">
        <f t="shared" si="5"/>
        <v>45</v>
      </c>
      <c r="I112" s="190">
        <v>4</v>
      </c>
      <c r="J112" s="189">
        <v>0</v>
      </c>
      <c r="K112" s="189">
        <v>0</v>
      </c>
      <c r="L112" s="189">
        <v>3</v>
      </c>
      <c r="M112" s="189">
        <v>29</v>
      </c>
      <c r="N112" s="189">
        <v>5</v>
      </c>
      <c r="O112" s="189">
        <v>0</v>
      </c>
      <c r="P112" s="189">
        <v>0</v>
      </c>
      <c r="Q112" s="189">
        <v>1</v>
      </c>
      <c r="R112" s="189">
        <v>0</v>
      </c>
      <c r="S112" s="189">
        <v>1</v>
      </c>
      <c r="T112" s="189">
        <v>0</v>
      </c>
      <c r="U112" s="189">
        <v>0</v>
      </c>
      <c r="V112" s="189">
        <v>1</v>
      </c>
      <c r="W112" s="189">
        <v>0</v>
      </c>
      <c r="X112" s="188">
        <v>1</v>
      </c>
    </row>
    <row r="113" spans="1:25" ht="15" customHeight="1" x14ac:dyDescent="0.15">
      <c r="A113" s="181"/>
      <c r="B113" s="362" t="s">
        <v>266</v>
      </c>
      <c r="C113" s="362"/>
      <c r="D113" s="362"/>
      <c r="E113" s="258"/>
      <c r="F113" s="307" t="s">
        <v>64</v>
      </c>
      <c r="G113" s="179"/>
      <c r="H113" s="178">
        <f t="shared" si="5"/>
        <v>0</v>
      </c>
      <c r="I113" s="177" t="s">
        <v>263</v>
      </c>
      <c r="J113" s="176" t="s">
        <v>267</v>
      </c>
      <c r="K113" s="176" t="s">
        <v>265</v>
      </c>
      <c r="L113" s="176" t="s">
        <v>246</v>
      </c>
      <c r="M113" s="176" t="s">
        <v>263</v>
      </c>
      <c r="N113" s="176" t="s">
        <v>246</v>
      </c>
      <c r="O113" s="176" t="s">
        <v>265</v>
      </c>
      <c r="P113" s="176" t="s">
        <v>265</v>
      </c>
      <c r="Q113" s="176" t="s">
        <v>267</v>
      </c>
      <c r="R113" s="176" t="s">
        <v>265</v>
      </c>
      <c r="S113" s="176" t="s">
        <v>265</v>
      </c>
      <c r="T113" s="176" t="s">
        <v>267</v>
      </c>
      <c r="U113" s="176" t="s">
        <v>263</v>
      </c>
      <c r="V113" s="176" t="s">
        <v>267</v>
      </c>
      <c r="W113" s="176" t="s">
        <v>267</v>
      </c>
      <c r="X113" s="175" t="s">
        <v>265</v>
      </c>
    </row>
    <row r="114" spans="1:25" ht="15" customHeight="1" x14ac:dyDescent="0.2">
      <c r="A114" s="181"/>
      <c r="B114" s="307" t="s">
        <v>154</v>
      </c>
      <c r="C114" s="309"/>
      <c r="D114" s="265" t="s">
        <v>266</v>
      </c>
      <c r="E114" s="259"/>
      <c r="F114" s="307" t="s">
        <v>22</v>
      </c>
      <c r="G114" s="179"/>
      <c r="H114" s="279">
        <f t="shared" si="5"/>
        <v>65</v>
      </c>
      <c r="I114" s="190">
        <v>2</v>
      </c>
      <c r="J114" s="189">
        <v>0</v>
      </c>
      <c r="K114" s="189">
        <v>0</v>
      </c>
      <c r="L114" s="189">
        <v>10</v>
      </c>
      <c r="M114" s="189">
        <v>10</v>
      </c>
      <c r="N114" s="189">
        <v>36</v>
      </c>
      <c r="O114" s="189">
        <v>0</v>
      </c>
      <c r="P114" s="189">
        <v>1</v>
      </c>
      <c r="Q114" s="189">
        <v>1</v>
      </c>
      <c r="R114" s="189">
        <v>0</v>
      </c>
      <c r="S114" s="189">
        <v>1</v>
      </c>
      <c r="T114" s="189">
        <v>0</v>
      </c>
      <c r="U114" s="189">
        <v>2</v>
      </c>
      <c r="V114" s="189">
        <v>1</v>
      </c>
      <c r="W114" s="189">
        <v>0</v>
      </c>
      <c r="X114" s="188">
        <v>1</v>
      </c>
    </row>
    <row r="115" spans="1:25" ht="15" customHeight="1" x14ac:dyDescent="0.15">
      <c r="A115" s="181"/>
      <c r="B115" s="362" t="s">
        <v>244</v>
      </c>
      <c r="C115" s="362"/>
      <c r="D115" s="362"/>
      <c r="E115" s="258"/>
      <c r="F115" s="307" t="s">
        <v>64</v>
      </c>
      <c r="G115" s="179"/>
      <c r="H115" s="279">
        <f t="shared" si="5"/>
        <v>6</v>
      </c>
      <c r="I115" s="177">
        <v>0</v>
      </c>
      <c r="J115" s="176">
        <v>0</v>
      </c>
      <c r="K115" s="176">
        <v>0</v>
      </c>
      <c r="L115" s="176">
        <v>0</v>
      </c>
      <c r="M115" s="176">
        <v>0</v>
      </c>
      <c r="N115" s="176">
        <v>0</v>
      </c>
      <c r="O115" s="176">
        <v>0</v>
      </c>
      <c r="P115" s="176">
        <v>0</v>
      </c>
      <c r="Q115" s="176">
        <v>0</v>
      </c>
      <c r="R115" s="176">
        <v>0</v>
      </c>
      <c r="S115" s="176">
        <v>6</v>
      </c>
      <c r="T115" s="176">
        <v>0</v>
      </c>
      <c r="U115" s="176">
        <v>0</v>
      </c>
      <c r="V115" s="176">
        <v>0</v>
      </c>
      <c r="W115" s="176">
        <v>0</v>
      </c>
      <c r="X115" s="175">
        <v>0</v>
      </c>
    </row>
    <row r="116" spans="1:25" ht="15" customHeight="1" x14ac:dyDescent="0.2">
      <c r="A116" s="181"/>
      <c r="B116" s="307" t="s">
        <v>155</v>
      </c>
      <c r="C116" s="256"/>
      <c r="D116" s="265" t="s">
        <v>266</v>
      </c>
      <c r="E116" s="262"/>
      <c r="F116" s="307" t="s">
        <v>22</v>
      </c>
      <c r="G116" s="179"/>
      <c r="H116" s="279">
        <f t="shared" si="5"/>
        <v>67</v>
      </c>
      <c r="I116" s="190">
        <v>3</v>
      </c>
      <c r="J116" s="189">
        <v>0</v>
      </c>
      <c r="K116" s="189">
        <v>0</v>
      </c>
      <c r="L116" s="189">
        <v>4</v>
      </c>
      <c r="M116" s="189">
        <v>2</v>
      </c>
      <c r="N116" s="189">
        <v>48</v>
      </c>
      <c r="O116" s="189">
        <v>2</v>
      </c>
      <c r="P116" s="189">
        <v>4</v>
      </c>
      <c r="Q116" s="189">
        <v>3</v>
      </c>
      <c r="R116" s="189">
        <v>0</v>
      </c>
      <c r="S116" s="189">
        <v>1</v>
      </c>
      <c r="T116" s="189">
        <v>0</v>
      </c>
      <c r="U116" s="189">
        <v>0</v>
      </c>
      <c r="V116" s="189">
        <v>0</v>
      </c>
      <c r="W116" s="189">
        <v>0</v>
      </c>
      <c r="X116" s="188">
        <v>0</v>
      </c>
    </row>
    <row r="117" spans="1:25" ht="15" customHeight="1" x14ac:dyDescent="0.15">
      <c r="A117" s="181"/>
      <c r="B117" s="362" t="s">
        <v>266</v>
      </c>
      <c r="C117" s="362"/>
      <c r="D117" s="362"/>
      <c r="E117" s="258"/>
      <c r="F117" s="307" t="s">
        <v>64</v>
      </c>
      <c r="G117" s="179"/>
      <c r="H117" s="279">
        <f t="shared" si="5"/>
        <v>0</v>
      </c>
      <c r="I117" s="177" t="s">
        <v>265</v>
      </c>
      <c r="J117" s="176" t="s">
        <v>265</v>
      </c>
      <c r="K117" s="176" t="s">
        <v>265</v>
      </c>
      <c r="L117" s="176" t="s">
        <v>247</v>
      </c>
      <c r="M117" s="176" t="s">
        <v>265</v>
      </c>
      <c r="N117" s="176" t="s">
        <v>265</v>
      </c>
      <c r="O117" s="176" t="s">
        <v>254</v>
      </c>
      <c r="P117" s="176" t="s">
        <v>247</v>
      </c>
      <c r="Q117" s="176" t="s">
        <v>265</v>
      </c>
      <c r="R117" s="176" t="s">
        <v>247</v>
      </c>
      <c r="S117" s="176" t="s">
        <v>263</v>
      </c>
      <c r="T117" s="176" t="s">
        <v>265</v>
      </c>
      <c r="U117" s="176" t="s">
        <v>263</v>
      </c>
      <c r="V117" s="176" t="s">
        <v>246</v>
      </c>
      <c r="W117" s="176" t="s">
        <v>246</v>
      </c>
      <c r="X117" s="175" t="s">
        <v>265</v>
      </c>
    </row>
    <row r="118" spans="1:25" s="156" customFormat="1" ht="15" customHeight="1" x14ac:dyDescent="0.2">
      <c r="A118" s="181"/>
      <c r="B118" s="307" t="s">
        <v>156</v>
      </c>
      <c r="C118" s="309"/>
      <c r="D118" s="265" t="s">
        <v>264</v>
      </c>
      <c r="E118" s="262"/>
      <c r="F118" s="307" t="s">
        <v>22</v>
      </c>
      <c r="G118" s="179"/>
      <c r="H118" s="279">
        <f t="shared" si="5"/>
        <v>32</v>
      </c>
      <c r="I118" s="190">
        <v>0</v>
      </c>
      <c r="J118" s="189">
        <v>0</v>
      </c>
      <c r="K118" s="189">
        <v>0</v>
      </c>
      <c r="L118" s="189">
        <v>2</v>
      </c>
      <c r="M118" s="189">
        <v>9</v>
      </c>
      <c r="N118" s="189">
        <v>16</v>
      </c>
      <c r="O118" s="189">
        <v>0</v>
      </c>
      <c r="P118" s="189">
        <v>0</v>
      </c>
      <c r="Q118" s="189">
        <v>0</v>
      </c>
      <c r="R118" s="189">
        <v>0</v>
      </c>
      <c r="S118" s="189">
        <v>0</v>
      </c>
      <c r="T118" s="189">
        <v>0</v>
      </c>
      <c r="U118" s="189">
        <v>0</v>
      </c>
      <c r="V118" s="189">
        <v>0</v>
      </c>
      <c r="W118" s="189">
        <v>0</v>
      </c>
      <c r="X118" s="188">
        <v>5</v>
      </c>
      <c r="Y118" s="154"/>
    </row>
    <row r="119" spans="1:25" s="156" customFormat="1" ht="15" customHeight="1" x14ac:dyDescent="0.15">
      <c r="A119" s="181"/>
      <c r="B119" s="362" t="s">
        <v>264</v>
      </c>
      <c r="C119" s="362"/>
      <c r="D119" s="362"/>
      <c r="E119" s="258"/>
      <c r="F119" s="307" t="s">
        <v>64</v>
      </c>
      <c r="G119" s="179"/>
      <c r="H119" s="279">
        <f t="shared" si="5"/>
        <v>0</v>
      </c>
      <c r="I119" s="177" t="s">
        <v>247</v>
      </c>
      <c r="J119" s="176" t="s">
        <v>246</v>
      </c>
      <c r="K119" s="176" t="s">
        <v>263</v>
      </c>
      <c r="L119" s="176" t="s">
        <v>246</v>
      </c>
      <c r="M119" s="176" t="s">
        <v>247</v>
      </c>
      <c r="N119" s="176" t="s">
        <v>247</v>
      </c>
      <c r="O119" s="176" t="s">
        <v>246</v>
      </c>
      <c r="P119" s="176" t="s">
        <v>247</v>
      </c>
      <c r="Q119" s="176" t="s">
        <v>247</v>
      </c>
      <c r="R119" s="176" t="s">
        <v>263</v>
      </c>
      <c r="S119" s="176" t="s">
        <v>263</v>
      </c>
      <c r="T119" s="176" t="s">
        <v>263</v>
      </c>
      <c r="U119" s="176" t="s">
        <v>263</v>
      </c>
      <c r="V119" s="176" t="s">
        <v>247</v>
      </c>
      <c r="W119" s="176" t="s">
        <v>263</v>
      </c>
      <c r="X119" s="175" t="s">
        <v>263</v>
      </c>
      <c r="Y119" s="154"/>
    </row>
    <row r="120" spans="1:25" ht="15" customHeight="1" x14ac:dyDescent="0.2">
      <c r="A120" s="181"/>
      <c r="B120" s="307" t="s">
        <v>157</v>
      </c>
      <c r="C120" s="309"/>
      <c r="D120" s="265" t="s">
        <v>245</v>
      </c>
      <c r="E120" s="262"/>
      <c r="F120" s="307" t="s">
        <v>22</v>
      </c>
      <c r="G120" s="179"/>
      <c r="H120" s="178">
        <f t="shared" si="5"/>
        <v>174</v>
      </c>
      <c r="I120" s="190">
        <v>4</v>
      </c>
      <c r="J120" s="189">
        <v>0</v>
      </c>
      <c r="K120" s="189">
        <v>0</v>
      </c>
      <c r="L120" s="189">
        <v>18</v>
      </c>
      <c r="M120" s="189">
        <v>42</v>
      </c>
      <c r="N120" s="189">
        <v>69</v>
      </c>
      <c r="O120" s="189">
        <v>7</v>
      </c>
      <c r="P120" s="189">
        <v>0</v>
      </c>
      <c r="Q120" s="189">
        <v>9</v>
      </c>
      <c r="R120" s="189">
        <v>0</v>
      </c>
      <c r="S120" s="189">
        <v>2</v>
      </c>
      <c r="T120" s="189">
        <v>0</v>
      </c>
      <c r="U120" s="189">
        <v>0</v>
      </c>
      <c r="V120" s="189">
        <v>0</v>
      </c>
      <c r="W120" s="189">
        <v>0</v>
      </c>
      <c r="X120" s="188">
        <v>23</v>
      </c>
    </row>
    <row r="121" spans="1:25" ht="15" customHeight="1" x14ac:dyDescent="0.15">
      <c r="A121" s="181"/>
      <c r="B121" s="362" t="s">
        <v>264</v>
      </c>
      <c r="C121" s="362"/>
      <c r="D121" s="362"/>
      <c r="E121" s="258"/>
      <c r="F121" s="307" t="s">
        <v>64</v>
      </c>
      <c r="G121" s="179"/>
      <c r="H121" s="178">
        <f t="shared" si="5"/>
        <v>0</v>
      </c>
      <c r="I121" s="177" t="s">
        <v>263</v>
      </c>
      <c r="J121" s="176" t="s">
        <v>246</v>
      </c>
      <c r="K121" s="176" t="s">
        <v>263</v>
      </c>
      <c r="L121" s="176" t="s">
        <v>263</v>
      </c>
      <c r="M121" s="176" t="s">
        <v>247</v>
      </c>
      <c r="N121" s="176" t="s">
        <v>263</v>
      </c>
      <c r="O121" s="176" t="s">
        <v>263</v>
      </c>
      <c r="P121" s="176" t="s">
        <v>263</v>
      </c>
      <c r="Q121" s="176" t="s">
        <v>263</v>
      </c>
      <c r="R121" s="176" t="s">
        <v>247</v>
      </c>
      <c r="S121" s="176" t="s">
        <v>246</v>
      </c>
      <c r="T121" s="176" t="s">
        <v>263</v>
      </c>
      <c r="U121" s="176" t="s">
        <v>247</v>
      </c>
      <c r="V121" s="176" t="s">
        <v>246</v>
      </c>
      <c r="W121" s="176" t="s">
        <v>246</v>
      </c>
      <c r="X121" s="175" t="s">
        <v>254</v>
      </c>
    </row>
    <row r="122" spans="1:25" ht="15" customHeight="1" x14ac:dyDescent="0.2">
      <c r="A122" s="195"/>
      <c r="B122" s="305" t="s">
        <v>158</v>
      </c>
      <c r="C122" s="309"/>
      <c r="D122" s="265" t="s">
        <v>244</v>
      </c>
      <c r="E122" s="262"/>
      <c r="F122" s="307" t="s">
        <v>22</v>
      </c>
      <c r="G122" s="179"/>
      <c r="H122" s="178">
        <f t="shared" si="5"/>
        <v>4</v>
      </c>
      <c r="I122" s="190">
        <v>0</v>
      </c>
      <c r="J122" s="189">
        <v>0</v>
      </c>
      <c r="K122" s="189">
        <v>0</v>
      </c>
      <c r="L122" s="189">
        <v>1</v>
      </c>
      <c r="M122" s="189">
        <v>0</v>
      </c>
      <c r="N122" s="189">
        <v>0</v>
      </c>
      <c r="O122" s="189">
        <v>0</v>
      </c>
      <c r="P122" s="189">
        <v>0</v>
      </c>
      <c r="Q122" s="189">
        <v>0</v>
      </c>
      <c r="R122" s="189">
        <v>0</v>
      </c>
      <c r="S122" s="189">
        <v>1</v>
      </c>
      <c r="T122" s="189">
        <v>0</v>
      </c>
      <c r="U122" s="189">
        <v>0</v>
      </c>
      <c r="V122" s="189">
        <v>1</v>
      </c>
      <c r="W122" s="189">
        <v>0</v>
      </c>
      <c r="X122" s="188">
        <v>1</v>
      </c>
    </row>
    <row r="123" spans="1:25" ht="15" customHeight="1" x14ac:dyDescent="0.15">
      <c r="A123" s="195"/>
      <c r="B123" s="362" t="s">
        <v>245</v>
      </c>
      <c r="C123" s="362"/>
      <c r="D123" s="362"/>
      <c r="E123" s="258"/>
      <c r="F123" s="307" t="s">
        <v>64</v>
      </c>
      <c r="G123" s="179"/>
      <c r="H123" s="178">
        <f t="shared" si="5"/>
        <v>0</v>
      </c>
      <c r="I123" s="177" t="s">
        <v>247</v>
      </c>
      <c r="J123" s="176" t="s">
        <v>247</v>
      </c>
      <c r="K123" s="176" t="s">
        <v>247</v>
      </c>
      <c r="L123" s="176" t="s">
        <v>247</v>
      </c>
      <c r="M123" s="176" t="s">
        <v>247</v>
      </c>
      <c r="N123" s="176" t="s">
        <v>246</v>
      </c>
      <c r="O123" s="176" t="s">
        <v>247</v>
      </c>
      <c r="P123" s="176" t="s">
        <v>247</v>
      </c>
      <c r="Q123" s="176" t="s">
        <v>247</v>
      </c>
      <c r="R123" s="176" t="s">
        <v>246</v>
      </c>
      <c r="S123" s="176" t="s">
        <v>247</v>
      </c>
      <c r="T123" s="176" t="s">
        <v>247</v>
      </c>
      <c r="U123" s="176" t="s">
        <v>247</v>
      </c>
      <c r="V123" s="176" t="s">
        <v>247</v>
      </c>
      <c r="W123" s="176" t="s">
        <v>246</v>
      </c>
      <c r="X123" s="175" t="s">
        <v>246</v>
      </c>
    </row>
    <row r="124" spans="1:25" ht="15" customHeight="1" x14ac:dyDescent="0.2">
      <c r="A124" s="181"/>
      <c r="B124" s="307" t="s">
        <v>159</v>
      </c>
      <c r="C124" s="309"/>
      <c r="D124" s="265" t="s">
        <v>245</v>
      </c>
      <c r="E124" s="262"/>
      <c r="F124" s="307" t="s">
        <v>22</v>
      </c>
      <c r="G124" s="179"/>
      <c r="H124" s="178">
        <f t="shared" si="5"/>
        <v>14</v>
      </c>
      <c r="I124" s="190">
        <v>1</v>
      </c>
      <c r="J124" s="189">
        <v>0</v>
      </c>
      <c r="K124" s="189">
        <v>0</v>
      </c>
      <c r="L124" s="189">
        <v>3</v>
      </c>
      <c r="M124" s="189">
        <v>4</v>
      </c>
      <c r="N124" s="189">
        <v>1</v>
      </c>
      <c r="O124" s="189">
        <v>1</v>
      </c>
      <c r="P124" s="189">
        <v>0</v>
      </c>
      <c r="Q124" s="189">
        <v>0</v>
      </c>
      <c r="R124" s="189">
        <v>0</v>
      </c>
      <c r="S124" s="189">
        <v>3</v>
      </c>
      <c r="T124" s="189">
        <v>0</v>
      </c>
      <c r="U124" s="189">
        <v>0</v>
      </c>
      <c r="V124" s="189">
        <v>0</v>
      </c>
      <c r="W124" s="189">
        <v>0</v>
      </c>
      <c r="X124" s="188">
        <v>1</v>
      </c>
    </row>
    <row r="125" spans="1:25" ht="15" customHeight="1" x14ac:dyDescent="0.15">
      <c r="A125" s="181"/>
      <c r="B125" s="362" t="s">
        <v>245</v>
      </c>
      <c r="C125" s="362"/>
      <c r="D125" s="362"/>
      <c r="E125" s="258"/>
      <c r="F125" s="307" t="s">
        <v>64</v>
      </c>
      <c r="G125" s="179"/>
      <c r="H125" s="178">
        <f t="shared" si="5"/>
        <v>0</v>
      </c>
      <c r="I125" s="177" t="s">
        <v>246</v>
      </c>
      <c r="J125" s="176" t="s">
        <v>246</v>
      </c>
      <c r="K125" s="176" t="s">
        <v>246</v>
      </c>
      <c r="L125" s="176" t="s">
        <v>246</v>
      </c>
      <c r="M125" s="176" t="s">
        <v>247</v>
      </c>
      <c r="N125" s="176" t="s">
        <v>246</v>
      </c>
      <c r="O125" s="176" t="s">
        <v>247</v>
      </c>
      <c r="P125" s="176" t="s">
        <v>247</v>
      </c>
      <c r="Q125" s="176" t="s">
        <v>247</v>
      </c>
      <c r="R125" s="176" t="s">
        <v>246</v>
      </c>
      <c r="S125" s="176" t="s">
        <v>247</v>
      </c>
      <c r="T125" s="176" t="s">
        <v>247</v>
      </c>
      <c r="U125" s="176" t="s">
        <v>246</v>
      </c>
      <c r="V125" s="176" t="s">
        <v>247</v>
      </c>
      <c r="W125" s="176" t="s">
        <v>247</v>
      </c>
      <c r="X125" s="175" t="s">
        <v>247</v>
      </c>
    </row>
    <row r="126" spans="1:25" ht="15" customHeight="1" x14ac:dyDescent="0.2">
      <c r="A126" s="181"/>
      <c r="B126" s="307" t="s">
        <v>160</v>
      </c>
      <c r="C126" s="309"/>
      <c r="D126" s="265" t="s">
        <v>245</v>
      </c>
      <c r="E126" s="262"/>
      <c r="F126" s="307" t="s">
        <v>22</v>
      </c>
      <c r="G126" s="179"/>
      <c r="H126" s="178">
        <f t="shared" si="5"/>
        <v>15</v>
      </c>
      <c r="I126" s="190">
        <v>0</v>
      </c>
      <c r="J126" s="189">
        <v>0</v>
      </c>
      <c r="K126" s="189">
        <v>0</v>
      </c>
      <c r="L126" s="189">
        <v>3</v>
      </c>
      <c r="M126" s="189">
        <v>2</v>
      </c>
      <c r="N126" s="189">
        <v>2</v>
      </c>
      <c r="O126" s="189">
        <v>0</v>
      </c>
      <c r="P126" s="189">
        <v>0</v>
      </c>
      <c r="Q126" s="189">
        <v>0</v>
      </c>
      <c r="R126" s="189">
        <v>0</v>
      </c>
      <c r="S126" s="189">
        <v>4</v>
      </c>
      <c r="T126" s="189">
        <v>0</v>
      </c>
      <c r="U126" s="189">
        <v>0</v>
      </c>
      <c r="V126" s="189">
        <v>0</v>
      </c>
      <c r="W126" s="189">
        <v>0</v>
      </c>
      <c r="X126" s="188">
        <v>4</v>
      </c>
    </row>
    <row r="127" spans="1:25" ht="15" customHeight="1" x14ac:dyDescent="0.15">
      <c r="A127" s="181"/>
      <c r="B127" s="362" t="s">
        <v>244</v>
      </c>
      <c r="C127" s="362"/>
      <c r="D127" s="362"/>
      <c r="E127" s="258"/>
      <c r="F127" s="307" t="s">
        <v>64</v>
      </c>
      <c r="G127" s="179"/>
      <c r="H127" s="178">
        <f t="shared" si="5"/>
        <v>0</v>
      </c>
      <c r="I127" s="177" t="s">
        <v>246</v>
      </c>
      <c r="J127" s="176" t="s">
        <v>246</v>
      </c>
      <c r="K127" s="176" t="s">
        <v>247</v>
      </c>
      <c r="L127" s="176" t="s">
        <v>247</v>
      </c>
      <c r="M127" s="176" t="s">
        <v>246</v>
      </c>
      <c r="N127" s="176" t="s">
        <v>246</v>
      </c>
      <c r="O127" s="176" t="s">
        <v>246</v>
      </c>
      <c r="P127" s="176" t="s">
        <v>246</v>
      </c>
      <c r="Q127" s="176" t="s">
        <v>247</v>
      </c>
      <c r="R127" s="176" t="s">
        <v>254</v>
      </c>
      <c r="S127" s="176" t="s">
        <v>247</v>
      </c>
      <c r="T127" s="176" t="s">
        <v>247</v>
      </c>
      <c r="U127" s="176" t="s">
        <v>246</v>
      </c>
      <c r="V127" s="176" t="s">
        <v>247</v>
      </c>
      <c r="W127" s="176" t="s">
        <v>246</v>
      </c>
      <c r="X127" s="175" t="s">
        <v>247</v>
      </c>
    </row>
    <row r="128" spans="1:25" ht="15" customHeight="1" x14ac:dyDescent="0.2">
      <c r="A128" s="181"/>
      <c r="B128" s="307" t="s">
        <v>161</v>
      </c>
      <c r="C128" s="309"/>
      <c r="D128" s="265" t="s">
        <v>245</v>
      </c>
      <c r="E128" s="262"/>
      <c r="F128" s="307" t="s">
        <v>22</v>
      </c>
      <c r="G128" s="179"/>
      <c r="H128" s="178">
        <f t="shared" si="5"/>
        <v>31</v>
      </c>
      <c r="I128" s="190">
        <v>0</v>
      </c>
      <c r="J128" s="189">
        <v>0</v>
      </c>
      <c r="K128" s="189">
        <v>0</v>
      </c>
      <c r="L128" s="189">
        <v>1</v>
      </c>
      <c r="M128" s="189">
        <v>7</v>
      </c>
      <c r="N128" s="189">
        <v>4</v>
      </c>
      <c r="O128" s="189">
        <v>0</v>
      </c>
      <c r="P128" s="189">
        <v>0</v>
      </c>
      <c r="Q128" s="189">
        <v>0</v>
      </c>
      <c r="R128" s="189">
        <v>0</v>
      </c>
      <c r="S128" s="189">
        <v>2</v>
      </c>
      <c r="T128" s="189">
        <v>0</v>
      </c>
      <c r="U128" s="189">
        <v>0</v>
      </c>
      <c r="V128" s="189">
        <v>0</v>
      </c>
      <c r="W128" s="189">
        <v>0</v>
      </c>
      <c r="X128" s="188">
        <v>17</v>
      </c>
    </row>
    <row r="129" spans="1:25" ht="15" customHeight="1" x14ac:dyDescent="0.15">
      <c r="A129" s="181"/>
      <c r="B129" s="362" t="s">
        <v>244</v>
      </c>
      <c r="C129" s="362"/>
      <c r="D129" s="362"/>
      <c r="E129" s="258"/>
      <c r="F129" s="307" t="s">
        <v>64</v>
      </c>
      <c r="G129" s="179"/>
      <c r="H129" s="178">
        <f t="shared" si="5"/>
        <v>0</v>
      </c>
      <c r="I129" s="177" t="s">
        <v>246</v>
      </c>
      <c r="J129" s="176" t="s">
        <v>246</v>
      </c>
      <c r="K129" s="176" t="s">
        <v>246</v>
      </c>
      <c r="L129" s="176" t="s">
        <v>247</v>
      </c>
      <c r="M129" s="176" t="s">
        <v>254</v>
      </c>
      <c r="N129" s="176" t="s">
        <v>247</v>
      </c>
      <c r="O129" s="176" t="s">
        <v>247</v>
      </c>
      <c r="P129" s="176" t="s">
        <v>247</v>
      </c>
      <c r="Q129" s="176" t="s">
        <v>247</v>
      </c>
      <c r="R129" s="176" t="s">
        <v>254</v>
      </c>
      <c r="S129" s="176" t="s">
        <v>247</v>
      </c>
      <c r="T129" s="176" t="s">
        <v>247</v>
      </c>
      <c r="U129" s="176" t="s">
        <v>247</v>
      </c>
      <c r="V129" s="176" t="s">
        <v>246</v>
      </c>
      <c r="W129" s="176" t="s">
        <v>247</v>
      </c>
      <c r="X129" s="175" t="s">
        <v>246</v>
      </c>
    </row>
    <row r="130" spans="1:25" ht="15" customHeight="1" x14ac:dyDescent="0.2">
      <c r="A130" s="181"/>
      <c r="B130" s="307" t="s">
        <v>162</v>
      </c>
      <c r="C130" s="309"/>
      <c r="D130" s="265" t="s">
        <v>244</v>
      </c>
      <c r="E130" s="262"/>
      <c r="F130" s="307" t="s">
        <v>22</v>
      </c>
      <c r="G130" s="179"/>
      <c r="H130" s="178">
        <f t="shared" si="5"/>
        <v>11</v>
      </c>
      <c r="I130" s="190">
        <v>0</v>
      </c>
      <c r="J130" s="189">
        <v>0</v>
      </c>
      <c r="K130" s="189">
        <v>0</v>
      </c>
      <c r="L130" s="189">
        <v>1</v>
      </c>
      <c r="M130" s="189">
        <v>3</v>
      </c>
      <c r="N130" s="189">
        <v>5</v>
      </c>
      <c r="O130" s="189">
        <v>0</v>
      </c>
      <c r="P130" s="189">
        <v>0</v>
      </c>
      <c r="Q130" s="189">
        <v>0</v>
      </c>
      <c r="R130" s="189">
        <v>0</v>
      </c>
      <c r="S130" s="189">
        <v>1</v>
      </c>
      <c r="T130" s="189">
        <v>0</v>
      </c>
      <c r="U130" s="189">
        <v>0</v>
      </c>
      <c r="V130" s="189">
        <v>0</v>
      </c>
      <c r="W130" s="189">
        <v>0</v>
      </c>
      <c r="X130" s="188">
        <v>1</v>
      </c>
    </row>
    <row r="131" spans="1:25" ht="15" customHeight="1" x14ac:dyDescent="0.15">
      <c r="A131" s="181"/>
      <c r="B131" s="362" t="s">
        <v>245</v>
      </c>
      <c r="C131" s="362"/>
      <c r="D131" s="362"/>
      <c r="E131" s="258"/>
      <c r="F131" s="307" t="s">
        <v>64</v>
      </c>
      <c r="G131" s="179"/>
      <c r="H131" s="178">
        <f t="shared" si="5"/>
        <v>0</v>
      </c>
      <c r="I131" s="177" t="s">
        <v>247</v>
      </c>
      <c r="J131" s="176" t="s">
        <v>247</v>
      </c>
      <c r="K131" s="176" t="s">
        <v>246</v>
      </c>
      <c r="L131" s="176" t="s">
        <v>247</v>
      </c>
      <c r="M131" s="176" t="s">
        <v>246</v>
      </c>
      <c r="N131" s="176" t="s">
        <v>247</v>
      </c>
      <c r="O131" s="176" t="s">
        <v>247</v>
      </c>
      <c r="P131" s="176" t="s">
        <v>246</v>
      </c>
      <c r="Q131" s="176" t="s">
        <v>246</v>
      </c>
      <c r="R131" s="176" t="s">
        <v>254</v>
      </c>
      <c r="S131" s="176" t="s">
        <v>246</v>
      </c>
      <c r="T131" s="176" t="s">
        <v>247</v>
      </c>
      <c r="U131" s="176" t="s">
        <v>247</v>
      </c>
      <c r="V131" s="176" t="s">
        <v>247</v>
      </c>
      <c r="W131" s="176" t="s">
        <v>246</v>
      </c>
      <c r="X131" s="175" t="s">
        <v>246</v>
      </c>
    </row>
    <row r="132" spans="1:25" ht="15" customHeight="1" x14ac:dyDescent="0.2">
      <c r="A132" s="181"/>
      <c r="B132" s="307" t="s">
        <v>163</v>
      </c>
      <c r="C132" s="309"/>
      <c r="D132" s="265" t="s">
        <v>244</v>
      </c>
      <c r="E132" s="262"/>
      <c r="F132" s="307" t="s">
        <v>22</v>
      </c>
      <c r="G132" s="179"/>
      <c r="H132" s="178">
        <f t="shared" si="5"/>
        <v>8</v>
      </c>
      <c r="I132" s="190">
        <v>3</v>
      </c>
      <c r="J132" s="189">
        <v>0</v>
      </c>
      <c r="K132" s="189">
        <v>0</v>
      </c>
      <c r="L132" s="189">
        <v>3</v>
      </c>
      <c r="M132" s="189">
        <v>1</v>
      </c>
      <c r="N132" s="189">
        <v>0</v>
      </c>
      <c r="O132" s="189">
        <v>0</v>
      </c>
      <c r="P132" s="189">
        <v>0</v>
      </c>
      <c r="Q132" s="189">
        <v>0</v>
      </c>
      <c r="R132" s="189">
        <v>0</v>
      </c>
      <c r="S132" s="189">
        <v>1</v>
      </c>
      <c r="T132" s="189">
        <v>0</v>
      </c>
      <c r="U132" s="189">
        <v>0</v>
      </c>
      <c r="V132" s="189">
        <v>0</v>
      </c>
      <c r="W132" s="189">
        <v>0</v>
      </c>
      <c r="X132" s="188">
        <v>0</v>
      </c>
    </row>
    <row r="133" spans="1:25" ht="15" customHeight="1" x14ac:dyDescent="0.15">
      <c r="A133" s="181"/>
      <c r="B133" s="362" t="s">
        <v>244</v>
      </c>
      <c r="C133" s="362"/>
      <c r="D133" s="362"/>
      <c r="E133" s="258"/>
      <c r="F133" s="307" t="s">
        <v>64</v>
      </c>
      <c r="G133" s="179"/>
      <c r="H133" s="178">
        <f t="shared" si="5"/>
        <v>0</v>
      </c>
      <c r="I133" s="177" t="s">
        <v>246</v>
      </c>
      <c r="J133" s="176" t="s">
        <v>246</v>
      </c>
      <c r="K133" s="176" t="s">
        <v>246</v>
      </c>
      <c r="L133" s="176" t="s">
        <v>247</v>
      </c>
      <c r="M133" s="176" t="s">
        <v>247</v>
      </c>
      <c r="N133" s="176" t="s">
        <v>246</v>
      </c>
      <c r="O133" s="176" t="s">
        <v>247</v>
      </c>
      <c r="P133" s="176" t="s">
        <v>247</v>
      </c>
      <c r="Q133" s="176" t="s">
        <v>247</v>
      </c>
      <c r="R133" s="176" t="s">
        <v>246</v>
      </c>
      <c r="S133" s="176" t="s">
        <v>247</v>
      </c>
      <c r="T133" s="176" t="s">
        <v>247</v>
      </c>
      <c r="U133" s="176" t="s">
        <v>247</v>
      </c>
      <c r="V133" s="176" t="s">
        <v>247</v>
      </c>
      <c r="W133" s="176" t="s">
        <v>246</v>
      </c>
      <c r="X133" s="175" t="s">
        <v>246</v>
      </c>
    </row>
    <row r="134" spans="1:25" ht="15" customHeight="1" x14ac:dyDescent="0.2">
      <c r="A134" s="181"/>
      <c r="B134" s="307" t="s">
        <v>164</v>
      </c>
      <c r="C134" s="309"/>
      <c r="D134" s="265" t="s">
        <v>244</v>
      </c>
      <c r="E134" s="262"/>
      <c r="F134" s="307" t="s">
        <v>22</v>
      </c>
      <c r="G134" s="179"/>
      <c r="H134" s="178">
        <f t="shared" si="5"/>
        <v>18</v>
      </c>
      <c r="I134" s="190">
        <v>4</v>
      </c>
      <c r="J134" s="189">
        <v>0</v>
      </c>
      <c r="K134" s="189">
        <v>0</v>
      </c>
      <c r="L134" s="189">
        <v>1</v>
      </c>
      <c r="M134" s="189">
        <v>6</v>
      </c>
      <c r="N134" s="189">
        <v>4</v>
      </c>
      <c r="O134" s="189">
        <v>1</v>
      </c>
      <c r="P134" s="189">
        <v>0</v>
      </c>
      <c r="Q134" s="189">
        <v>0</v>
      </c>
      <c r="R134" s="189">
        <v>0</v>
      </c>
      <c r="S134" s="189">
        <v>2</v>
      </c>
      <c r="T134" s="189">
        <v>0</v>
      </c>
      <c r="U134" s="189">
        <v>0</v>
      </c>
      <c r="V134" s="189">
        <v>0</v>
      </c>
      <c r="W134" s="189">
        <v>0</v>
      </c>
      <c r="X134" s="188">
        <v>0</v>
      </c>
    </row>
    <row r="135" spans="1:25" ht="15" customHeight="1" x14ac:dyDescent="0.15">
      <c r="A135" s="181"/>
      <c r="B135" s="362" t="s">
        <v>245</v>
      </c>
      <c r="C135" s="362"/>
      <c r="D135" s="362"/>
      <c r="E135" s="258"/>
      <c r="F135" s="307" t="s">
        <v>64</v>
      </c>
      <c r="G135" s="179"/>
      <c r="H135" s="178">
        <f t="shared" si="5"/>
        <v>0</v>
      </c>
      <c r="I135" s="177" t="s">
        <v>246</v>
      </c>
      <c r="J135" s="176" t="s">
        <v>247</v>
      </c>
      <c r="K135" s="176" t="s">
        <v>247</v>
      </c>
      <c r="L135" s="176" t="s">
        <v>246</v>
      </c>
      <c r="M135" s="176" t="s">
        <v>247</v>
      </c>
      <c r="N135" s="176" t="s">
        <v>247</v>
      </c>
      <c r="O135" s="176" t="s">
        <v>246</v>
      </c>
      <c r="P135" s="176" t="s">
        <v>247</v>
      </c>
      <c r="Q135" s="176" t="s">
        <v>247</v>
      </c>
      <c r="R135" s="176" t="s">
        <v>247</v>
      </c>
      <c r="S135" s="176" t="s">
        <v>247</v>
      </c>
      <c r="T135" s="176" t="s">
        <v>247</v>
      </c>
      <c r="U135" s="176" t="s">
        <v>247</v>
      </c>
      <c r="V135" s="176" t="s">
        <v>246</v>
      </c>
      <c r="W135" s="176" t="s">
        <v>246</v>
      </c>
      <c r="X135" s="175" t="s">
        <v>246</v>
      </c>
    </row>
    <row r="136" spans="1:25" ht="15" customHeight="1" x14ac:dyDescent="0.2">
      <c r="A136" s="181"/>
      <c r="B136" s="307" t="s">
        <v>165</v>
      </c>
      <c r="C136" s="309"/>
      <c r="D136" s="265" t="s">
        <v>244</v>
      </c>
      <c r="E136" s="262"/>
      <c r="F136" s="307" t="s">
        <v>22</v>
      </c>
      <c r="G136" s="179"/>
      <c r="H136" s="178">
        <f t="shared" si="5"/>
        <v>14</v>
      </c>
      <c r="I136" s="190">
        <v>0</v>
      </c>
      <c r="J136" s="189">
        <v>0</v>
      </c>
      <c r="K136" s="189">
        <v>0</v>
      </c>
      <c r="L136" s="189">
        <v>0</v>
      </c>
      <c r="M136" s="189">
        <v>2</v>
      </c>
      <c r="N136" s="176">
        <v>6</v>
      </c>
      <c r="O136" s="189">
        <v>0</v>
      </c>
      <c r="P136" s="176">
        <v>0</v>
      </c>
      <c r="Q136" s="189">
        <v>2</v>
      </c>
      <c r="R136" s="176">
        <v>0</v>
      </c>
      <c r="S136" s="189">
        <v>0</v>
      </c>
      <c r="T136" s="176">
        <v>0</v>
      </c>
      <c r="U136" s="189">
        <v>2</v>
      </c>
      <c r="V136" s="176">
        <v>0</v>
      </c>
      <c r="W136" s="176">
        <v>0</v>
      </c>
      <c r="X136" s="188">
        <v>2</v>
      </c>
    </row>
    <row r="137" spans="1:25" ht="15" customHeight="1" thickBot="1" x14ac:dyDescent="0.2">
      <c r="A137" s="174"/>
      <c r="B137" s="363" t="s">
        <v>245</v>
      </c>
      <c r="C137" s="363"/>
      <c r="D137" s="363"/>
      <c r="E137" s="260"/>
      <c r="F137" s="308" t="s">
        <v>64</v>
      </c>
      <c r="G137" s="173"/>
      <c r="H137" s="172">
        <f t="shared" si="5"/>
        <v>0</v>
      </c>
      <c r="I137" s="171" t="s">
        <v>246</v>
      </c>
      <c r="J137" s="170" t="s">
        <v>246</v>
      </c>
      <c r="K137" s="170" t="s">
        <v>246</v>
      </c>
      <c r="L137" s="170" t="s">
        <v>247</v>
      </c>
      <c r="M137" s="170" t="s">
        <v>247</v>
      </c>
      <c r="N137" s="170" t="s">
        <v>247</v>
      </c>
      <c r="O137" s="170" t="s">
        <v>247</v>
      </c>
      <c r="P137" s="170" t="s">
        <v>247</v>
      </c>
      <c r="Q137" s="170" t="s">
        <v>247</v>
      </c>
      <c r="R137" s="170" t="s">
        <v>246</v>
      </c>
      <c r="S137" s="170" t="s">
        <v>247</v>
      </c>
      <c r="T137" s="170" t="s">
        <v>247</v>
      </c>
      <c r="U137" s="170" t="s">
        <v>247</v>
      </c>
      <c r="V137" s="170" t="s">
        <v>247</v>
      </c>
      <c r="W137" s="170" t="s">
        <v>246</v>
      </c>
      <c r="X137" s="169" t="s">
        <v>247</v>
      </c>
    </row>
    <row r="138" spans="1:25" s="153" customFormat="1" ht="9.15" customHeight="1" thickBot="1" x14ac:dyDescent="0.25">
      <c r="A138" s="268"/>
      <c r="B138" s="256"/>
      <c r="C138" s="256"/>
      <c r="D138" s="256"/>
      <c r="E138" s="256"/>
      <c r="F138" s="256"/>
      <c r="G138" s="256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154"/>
    </row>
    <row r="139" spans="1:25" s="153" customFormat="1" ht="9.15" customHeight="1" x14ac:dyDescent="0.15">
      <c r="A139" s="348" t="s">
        <v>239</v>
      </c>
      <c r="B139" s="349"/>
      <c r="C139" s="349"/>
      <c r="D139" s="349"/>
      <c r="E139" s="349"/>
      <c r="F139" s="349"/>
      <c r="G139" s="350"/>
      <c r="H139" s="184"/>
      <c r="I139" s="212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286"/>
    </row>
    <row r="140" spans="1:25" s="153" customFormat="1" ht="54" customHeight="1" x14ac:dyDescent="0.15">
      <c r="A140" s="351"/>
      <c r="B140" s="352"/>
      <c r="C140" s="352"/>
      <c r="D140" s="352"/>
      <c r="E140" s="352"/>
      <c r="F140" s="352"/>
      <c r="G140" s="353"/>
      <c r="H140" s="211" t="s">
        <v>16</v>
      </c>
      <c r="I140" s="210" t="s">
        <v>15</v>
      </c>
      <c r="J140" s="208" t="s">
        <v>14</v>
      </c>
      <c r="K140" s="208" t="s">
        <v>13</v>
      </c>
      <c r="L140" s="208" t="s">
        <v>12</v>
      </c>
      <c r="M140" s="208" t="s">
        <v>11</v>
      </c>
      <c r="N140" s="208" t="s">
        <v>10</v>
      </c>
      <c r="O140" s="208" t="s">
        <v>9</v>
      </c>
      <c r="P140" s="208" t="s">
        <v>8</v>
      </c>
      <c r="Q140" s="208" t="s">
        <v>7</v>
      </c>
      <c r="R140" s="208" t="s">
        <v>6</v>
      </c>
      <c r="S140" s="209" t="s">
        <v>5</v>
      </c>
      <c r="T140" s="208" t="s">
        <v>4</v>
      </c>
      <c r="U140" s="208" t="s">
        <v>3</v>
      </c>
      <c r="V140" s="208" t="s">
        <v>2</v>
      </c>
      <c r="W140" s="208" t="s">
        <v>1</v>
      </c>
      <c r="X140" s="288" t="s">
        <v>0</v>
      </c>
    </row>
    <row r="141" spans="1:25" s="153" customFormat="1" ht="9.15" customHeight="1" thickBot="1" x14ac:dyDescent="0.2">
      <c r="A141" s="354"/>
      <c r="B141" s="355"/>
      <c r="C141" s="355"/>
      <c r="D141" s="355"/>
      <c r="E141" s="355"/>
      <c r="F141" s="355"/>
      <c r="G141" s="356"/>
      <c r="H141" s="207"/>
      <c r="I141" s="206"/>
      <c r="J141" s="204"/>
      <c r="K141" s="204"/>
      <c r="L141" s="204"/>
      <c r="M141" s="204"/>
      <c r="N141" s="204"/>
      <c r="O141" s="204"/>
      <c r="P141" s="204"/>
      <c r="Q141" s="204"/>
      <c r="R141" s="204"/>
      <c r="S141" s="205"/>
      <c r="T141" s="204"/>
      <c r="U141" s="204"/>
      <c r="V141" s="204"/>
      <c r="W141" s="204"/>
      <c r="X141" s="287"/>
    </row>
    <row r="142" spans="1:25" s="153" customFormat="1" ht="14.1" customHeight="1" x14ac:dyDescent="0.15">
      <c r="A142" s="186"/>
      <c r="B142" s="364"/>
      <c r="C142" s="364"/>
      <c r="D142" s="364"/>
      <c r="E142" s="364"/>
      <c r="F142" s="364"/>
      <c r="G142" s="185"/>
      <c r="H142" s="184" t="s">
        <v>19</v>
      </c>
      <c r="I142" s="280" t="s">
        <v>19</v>
      </c>
      <c r="J142" s="183" t="s">
        <v>19</v>
      </c>
      <c r="K142" s="183" t="s">
        <v>19</v>
      </c>
      <c r="L142" s="183" t="s">
        <v>19</v>
      </c>
      <c r="M142" s="183" t="s">
        <v>19</v>
      </c>
      <c r="N142" s="183" t="s">
        <v>19</v>
      </c>
      <c r="O142" s="183" t="s">
        <v>19</v>
      </c>
      <c r="P142" s="183" t="s">
        <v>19</v>
      </c>
      <c r="Q142" s="183" t="s">
        <v>19</v>
      </c>
      <c r="R142" s="183" t="s">
        <v>19</v>
      </c>
      <c r="S142" s="183" t="s">
        <v>19</v>
      </c>
      <c r="T142" s="183" t="s">
        <v>19</v>
      </c>
      <c r="U142" s="183" t="s">
        <v>19</v>
      </c>
      <c r="V142" s="183" t="s">
        <v>19</v>
      </c>
      <c r="W142" s="183" t="s">
        <v>19</v>
      </c>
      <c r="X142" s="182" t="s">
        <v>19</v>
      </c>
      <c r="Y142" s="154"/>
    </row>
    <row r="143" spans="1:25" ht="15" customHeight="1" x14ac:dyDescent="0.15">
      <c r="A143" s="181"/>
      <c r="B143" s="307" t="s">
        <v>166</v>
      </c>
      <c r="C143" s="180"/>
      <c r="D143" s="259" t="s">
        <v>120</v>
      </c>
      <c r="E143" s="262"/>
      <c r="F143" s="307" t="s">
        <v>22</v>
      </c>
      <c r="G143" s="179"/>
      <c r="H143" s="178">
        <f t="shared" ref="H143:H172" si="6">SUM(I143:X143)</f>
        <v>82</v>
      </c>
      <c r="I143" s="194">
        <v>3</v>
      </c>
      <c r="J143" s="176">
        <v>0</v>
      </c>
      <c r="K143" s="176">
        <v>2</v>
      </c>
      <c r="L143" s="193">
        <v>21</v>
      </c>
      <c r="M143" s="193">
        <v>20</v>
      </c>
      <c r="N143" s="193">
        <v>9</v>
      </c>
      <c r="O143" s="193">
        <v>0</v>
      </c>
      <c r="P143" s="193">
        <v>0</v>
      </c>
      <c r="Q143" s="193">
        <v>19</v>
      </c>
      <c r="R143" s="193">
        <v>0</v>
      </c>
      <c r="S143" s="193">
        <v>7</v>
      </c>
      <c r="T143" s="176">
        <v>0</v>
      </c>
      <c r="U143" s="193">
        <v>0</v>
      </c>
      <c r="V143" s="176">
        <v>0</v>
      </c>
      <c r="W143" s="176">
        <v>0</v>
      </c>
      <c r="X143" s="192">
        <v>1</v>
      </c>
    </row>
    <row r="144" spans="1:25" ht="15" customHeight="1" x14ac:dyDescent="0.15">
      <c r="A144" s="181"/>
      <c r="B144" s="362" t="s">
        <v>262</v>
      </c>
      <c r="C144" s="362"/>
      <c r="D144" s="362"/>
      <c r="E144" s="258"/>
      <c r="F144" s="307" t="s">
        <v>64</v>
      </c>
      <c r="G144" s="179"/>
      <c r="H144" s="178">
        <f t="shared" si="6"/>
        <v>0</v>
      </c>
      <c r="I144" s="177" t="s">
        <v>261</v>
      </c>
      <c r="J144" s="176" t="s">
        <v>261</v>
      </c>
      <c r="K144" s="176" t="s">
        <v>261</v>
      </c>
      <c r="L144" s="176" t="s">
        <v>254</v>
      </c>
      <c r="M144" s="176" t="s">
        <v>257</v>
      </c>
      <c r="N144" s="176" t="s">
        <v>261</v>
      </c>
      <c r="O144" s="176" t="s">
        <v>257</v>
      </c>
      <c r="P144" s="176" t="s">
        <v>259</v>
      </c>
      <c r="Q144" s="176" t="s">
        <v>261</v>
      </c>
      <c r="R144" s="176" t="s">
        <v>261</v>
      </c>
      <c r="S144" s="176" t="s">
        <v>246</v>
      </c>
      <c r="T144" s="176" t="s">
        <v>246</v>
      </c>
      <c r="U144" s="176" t="s">
        <v>259</v>
      </c>
      <c r="V144" s="176" t="s">
        <v>261</v>
      </c>
      <c r="W144" s="176" t="s">
        <v>259</v>
      </c>
      <c r="X144" s="175" t="s">
        <v>261</v>
      </c>
    </row>
    <row r="145" spans="1:24" ht="15" customHeight="1" x14ac:dyDescent="0.2">
      <c r="A145" s="181"/>
      <c r="B145" s="307" t="s">
        <v>167</v>
      </c>
      <c r="C145" s="309"/>
      <c r="D145" s="265" t="s">
        <v>262</v>
      </c>
      <c r="E145" s="262"/>
      <c r="F145" s="307" t="s">
        <v>22</v>
      </c>
      <c r="G145" s="179"/>
      <c r="H145" s="178">
        <f t="shared" si="6"/>
        <v>10218</v>
      </c>
      <c r="I145" s="190">
        <v>1</v>
      </c>
      <c r="J145" s="176">
        <v>0</v>
      </c>
      <c r="K145" s="176">
        <v>0</v>
      </c>
      <c r="L145" s="189">
        <v>7</v>
      </c>
      <c r="M145" s="189">
        <v>1</v>
      </c>
      <c r="N145" s="189">
        <v>51</v>
      </c>
      <c r="O145" s="189">
        <v>0</v>
      </c>
      <c r="P145" s="189">
        <v>0</v>
      </c>
      <c r="Q145" s="189">
        <v>0</v>
      </c>
      <c r="R145" s="189">
        <v>1</v>
      </c>
      <c r="S145" s="189">
        <v>5614</v>
      </c>
      <c r="T145" s="176">
        <v>0</v>
      </c>
      <c r="U145" s="176">
        <v>1</v>
      </c>
      <c r="V145" s="176">
        <v>0</v>
      </c>
      <c r="W145" s="176">
        <v>0</v>
      </c>
      <c r="X145" s="175">
        <v>4542</v>
      </c>
    </row>
    <row r="146" spans="1:24" ht="15" customHeight="1" x14ac:dyDescent="0.15">
      <c r="A146" s="181"/>
      <c r="B146" s="362" t="s">
        <v>262</v>
      </c>
      <c r="C146" s="362"/>
      <c r="D146" s="362"/>
      <c r="E146" s="258"/>
      <c r="F146" s="307" t="s">
        <v>64</v>
      </c>
      <c r="G146" s="179"/>
      <c r="H146" s="178">
        <f t="shared" si="6"/>
        <v>4</v>
      </c>
      <c r="I146" s="190">
        <v>0</v>
      </c>
      <c r="J146" s="176">
        <v>0</v>
      </c>
      <c r="K146" s="176">
        <v>0</v>
      </c>
      <c r="L146" s="176">
        <v>0</v>
      </c>
      <c r="M146" s="176">
        <v>0</v>
      </c>
      <c r="N146" s="176">
        <v>0</v>
      </c>
      <c r="O146" s="176">
        <v>0</v>
      </c>
      <c r="P146" s="176">
        <v>0</v>
      </c>
      <c r="Q146" s="176">
        <v>0</v>
      </c>
      <c r="R146" s="176">
        <v>0</v>
      </c>
      <c r="S146" s="176">
        <v>3</v>
      </c>
      <c r="T146" s="176">
        <v>0</v>
      </c>
      <c r="U146" s="176">
        <v>0</v>
      </c>
      <c r="V146" s="176">
        <v>0</v>
      </c>
      <c r="W146" s="176">
        <v>0</v>
      </c>
      <c r="X146" s="188">
        <v>1</v>
      </c>
    </row>
    <row r="147" spans="1:24" ht="15" customHeight="1" x14ac:dyDescent="0.15">
      <c r="A147" s="181"/>
      <c r="B147" s="307" t="s">
        <v>168</v>
      </c>
      <c r="C147" s="180"/>
      <c r="D147" s="265" t="s">
        <v>262</v>
      </c>
      <c r="E147" s="262"/>
      <c r="F147" s="307" t="s">
        <v>22</v>
      </c>
      <c r="G147" s="179"/>
      <c r="H147" s="178">
        <f t="shared" si="6"/>
        <v>72</v>
      </c>
      <c r="I147" s="190">
        <v>2</v>
      </c>
      <c r="J147" s="176">
        <v>4</v>
      </c>
      <c r="K147" s="176">
        <v>0</v>
      </c>
      <c r="L147" s="189">
        <v>10</v>
      </c>
      <c r="M147" s="189">
        <v>6</v>
      </c>
      <c r="N147" s="189">
        <v>14</v>
      </c>
      <c r="O147" s="176">
        <v>0</v>
      </c>
      <c r="P147" s="176">
        <v>0</v>
      </c>
      <c r="Q147" s="189">
        <v>13</v>
      </c>
      <c r="R147" s="176">
        <v>0</v>
      </c>
      <c r="S147" s="189">
        <v>5</v>
      </c>
      <c r="T147" s="176">
        <v>0</v>
      </c>
      <c r="U147" s="176">
        <v>3</v>
      </c>
      <c r="V147" s="176">
        <v>0</v>
      </c>
      <c r="W147" s="176">
        <v>0</v>
      </c>
      <c r="X147" s="188">
        <v>15</v>
      </c>
    </row>
    <row r="148" spans="1:24" ht="15" customHeight="1" x14ac:dyDescent="0.15">
      <c r="A148" s="181"/>
      <c r="B148" s="362" t="s">
        <v>258</v>
      </c>
      <c r="C148" s="362"/>
      <c r="D148" s="362"/>
      <c r="E148" s="258"/>
      <c r="F148" s="307" t="s">
        <v>64</v>
      </c>
      <c r="G148" s="179"/>
      <c r="H148" s="178">
        <f t="shared" si="6"/>
        <v>0</v>
      </c>
      <c r="I148" s="177" t="s">
        <v>257</v>
      </c>
      <c r="J148" s="176" t="s">
        <v>261</v>
      </c>
      <c r="K148" s="176" t="s">
        <v>261</v>
      </c>
      <c r="L148" s="176" t="s">
        <v>254</v>
      </c>
      <c r="M148" s="176" t="s">
        <v>257</v>
      </c>
      <c r="N148" s="176" t="s">
        <v>261</v>
      </c>
      <c r="O148" s="176" t="s">
        <v>257</v>
      </c>
      <c r="P148" s="176" t="s">
        <v>259</v>
      </c>
      <c r="Q148" s="176" t="s">
        <v>261</v>
      </c>
      <c r="R148" s="176" t="s">
        <v>261</v>
      </c>
      <c r="S148" s="176" t="s">
        <v>246</v>
      </c>
      <c r="T148" s="176" t="s">
        <v>246</v>
      </c>
      <c r="U148" s="176" t="s">
        <v>259</v>
      </c>
      <c r="V148" s="176" t="s">
        <v>261</v>
      </c>
      <c r="W148" s="176" t="s">
        <v>246</v>
      </c>
      <c r="X148" s="175" t="s">
        <v>257</v>
      </c>
    </row>
    <row r="149" spans="1:24" ht="15" customHeight="1" x14ac:dyDescent="0.2">
      <c r="A149" s="181"/>
      <c r="B149" s="307" t="s">
        <v>169</v>
      </c>
      <c r="C149" s="309"/>
      <c r="D149" s="265" t="s">
        <v>260</v>
      </c>
      <c r="E149" s="262"/>
      <c r="F149" s="307" t="s">
        <v>22</v>
      </c>
      <c r="G149" s="179"/>
      <c r="H149" s="178">
        <f t="shared" si="6"/>
        <v>13</v>
      </c>
      <c r="I149" s="190">
        <v>0</v>
      </c>
      <c r="J149" s="176">
        <v>0</v>
      </c>
      <c r="K149" s="176">
        <v>3</v>
      </c>
      <c r="L149" s="189">
        <v>9</v>
      </c>
      <c r="M149" s="176">
        <v>0</v>
      </c>
      <c r="N149" s="189">
        <v>1</v>
      </c>
      <c r="O149" s="189">
        <v>0</v>
      </c>
      <c r="P149" s="176">
        <v>0</v>
      </c>
      <c r="Q149" s="176">
        <v>0</v>
      </c>
      <c r="R149" s="176">
        <v>0</v>
      </c>
      <c r="S149" s="176">
        <v>0</v>
      </c>
      <c r="T149" s="189">
        <v>0</v>
      </c>
      <c r="U149" s="176">
        <v>0</v>
      </c>
      <c r="V149" s="176">
        <v>0</v>
      </c>
      <c r="W149" s="176">
        <v>0</v>
      </c>
      <c r="X149" s="175">
        <v>0</v>
      </c>
    </row>
    <row r="150" spans="1:24" ht="15" customHeight="1" x14ac:dyDescent="0.15">
      <c r="A150" s="181"/>
      <c r="B150" s="362" t="s">
        <v>260</v>
      </c>
      <c r="C150" s="362"/>
      <c r="D150" s="362"/>
      <c r="E150" s="258"/>
      <c r="F150" s="307" t="s">
        <v>64</v>
      </c>
      <c r="G150" s="179"/>
      <c r="H150" s="178">
        <f t="shared" si="6"/>
        <v>0</v>
      </c>
      <c r="I150" s="177" t="s">
        <v>253</v>
      </c>
      <c r="J150" s="176" t="s">
        <v>259</v>
      </c>
      <c r="K150" s="176" t="s">
        <v>246</v>
      </c>
      <c r="L150" s="176" t="s">
        <v>252</v>
      </c>
      <c r="M150" s="176" t="s">
        <v>257</v>
      </c>
      <c r="N150" s="176" t="s">
        <v>253</v>
      </c>
      <c r="O150" s="176" t="s">
        <v>246</v>
      </c>
      <c r="P150" s="176" t="s">
        <v>259</v>
      </c>
      <c r="Q150" s="176" t="s">
        <v>259</v>
      </c>
      <c r="R150" s="176" t="s">
        <v>246</v>
      </c>
      <c r="S150" s="176" t="s">
        <v>253</v>
      </c>
      <c r="T150" s="176" t="s">
        <v>253</v>
      </c>
      <c r="U150" s="176" t="s">
        <v>253</v>
      </c>
      <c r="V150" s="176" t="s">
        <v>257</v>
      </c>
      <c r="W150" s="176" t="s">
        <v>259</v>
      </c>
      <c r="X150" s="175" t="s">
        <v>259</v>
      </c>
    </row>
    <row r="151" spans="1:24" ht="15" customHeight="1" x14ac:dyDescent="0.2">
      <c r="A151" s="181"/>
      <c r="B151" s="307" t="s">
        <v>170</v>
      </c>
      <c r="C151" s="309"/>
      <c r="D151" s="265" t="s">
        <v>244</v>
      </c>
      <c r="E151" s="262"/>
      <c r="F151" s="307" t="s">
        <v>22</v>
      </c>
      <c r="G151" s="179"/>
      <c r="H151" s="178">
        <f t="shared" si="6"/>
        <v>26</v>
      </c>
      <c r="I151" s="177">
        <v>1</v>
      </c>
      <c r="J151" s="176">
        <v>0</v>
      </c>
      <c r="K151" s="176">
        <v>0</v>
      </c>
      <c r="L151" s="189">
        <v>2</v>
      </c>
      <c r="M151" s="176">
        <v>9</v>
      </c>
      <c r="N151" s="176">
        <v>5</v>
      </c>
      <c r="O151" s="176">
        <v>0</v>
      </c>
      <c r="P151" s="176">
        <v>0</v>
      </c>
      <c r="Q151" s="176">
        <v>4</v>
      </c>
      <c r="R151" s="176">
        <v>0</v>
      </c>
      <c r="S151" s="189">
        <v>5</v>
      </c>
      <c r="T151" s="176">
        <v>0</v>
      </c>
      <c r="U151" s="176">
        <v>0</v>
      </c>
      <c r="V151" s="176">
        <v>0</v>
      </c>
      <c r="W151" s="176">
        <v>0</v>
      </c>
      <c r="X151" s="188">
        <v>0</v>
      </c>
    </row>
    <row r="152" spans="1:24" ht="15" customHeight="1" x14ac:dyDescent="0.15">
      <c r="A152" s="181"/>
      <c r="B152" s="362" t="s">
        <v>258</v>
      </c>
      <c r="C152" s="362"/>
      <c r="D152" s="362"/>
      <c r="E152" s="258"/>
      <c r="F152" s="307" t="s">
        <v>64</v>
      </c>
      <c r="G152" s="179"/>
      <c r="H152" s="279">
        <f t="shared" si="6"/>
        <v>0</v>
      </c>
      <c r="I152" s="177" t="s">
        <v>257</v>
      </c>
      <c r="J152" s="176" t="s">
        <v>257</v>
      </c>
      <c r="K152" s="176" t="s">
        <v>254</v>
      </c>
      <c r="L152" s="176" t="s">
        <v>254</v>
      </c>
      <c r="M152" s="176" t="s">
        <v>246</v>
      </c>
      <c r="N152" s="176" t="s">
        <v>246</v>
      </c>
      <c r="O152" s="176" t="s">
        <v>257</v>
      </c>
      <c r="P152" s="176" t="s">
        <v>254</v>
      </c>
      <c r="Q152" s="176" t="s">
        <v>257</v>
      </c>
      <c r="R152" s="176" t="s">
        <v>253</v>
      </c>
      <c r="S152" s="176" t="s">
        <v>253</v>
      </c>
      <c r="T152" s="176" t="s">
        <v>254</v>
      </c>
      <c r="U152" s="176" t="s">
        <v>254</v>
      </c>
      <c r="V152" s="176" t="s">
        <v>254</v>
      </c>
      <c r="W152" s="176" t="s">
        <v>246</v>
      </c>
      <c r="X152" s="175" t="s">
        <v>254</v>
      </c>
    </row>
    <row r="153" spans="1:24" ht="15" customHeight="1" x14ac:dyDescent="0.2">
      <c r="A153" s="181"/>
      <c r="B153" s="307" t="s">
        <v>171</v>
      </c>
      <c r="C153" s="309"/>
      <c r="D153" s="265" t="s">
        <v>256</v>
      </c>
      <c r="E153" s="259"/>
      <c r="F153" s="307" t="s">
        <v>22</v>
      </c>
      <c r="G153" s="179"/>
      <c r="H153" s="279">
        <f t="shared" si="6"/>
        <v>7</v>
      </c>
      <c r="I153" s="190">
        <v>1</v>
      </c>
      <c r="J153" s="176">
        <v>0</v>
      </c>
      <c r="K153" s="176">
        <v>0</v>
      </c>
      <c r="L153" s="189">
        <v>0</v>
      </c>
      <c r="M153" s="189">
        <v>2</v>
      </c>
      <c r="N153" s="189">
        <v>2</v>
      </c>
      <c r="O153" s="189">
        <v>0</v>
      </c>
      <c r="P153" s="189">
        <v>1</v>
      </c>
      <c r="Q153" s="189">
        <v>1</v>
      </c>
      <c r="R153" s="189">
        <v>0</v>
      </c>
      <c r="S153" s="189">
        <v>0</v>
      </c>
      <c r="T153" s="176">
        <v>0</v>
      </c>
      <c r="U153" s="189">
        <v>0</v>
      </c>
      <c r="V153" s="176">
        <v>0</v>
      </c>
      <c r="W153" s="176">
        <v>0</v>
      </c>
      <c r="X153" s="188">
        <v>0</v>
      </c>
    </row>
    <row r="154" spans="1:24" ht="15" customHeight="1" x14ac:dyDescent="0.15">
      <c r="A154" s="181"/>
      <c r="B154" s="362" t="s">
        <v>255</v>
      </c>
      <c r="C154" s="362"/>
      <c r="D154" s="362"/>
      <c r="E154" s="258"/>
      <c r="F154" s="307" t="s">
        <v>64</v>
      </c>
      <c r="G154" s="179"/>
      <c r="H154" s="279">
        <f t="shared" si="6"/>
        <v>0</v>
      </c>
      <c r="I154" s="177" t="s">
        <v>254</v>
      </c>
      <c r="J154" s="176" t="s">
        <v>254</v>
      </c>
      <c r="K154" s="176" t="s">
        <v>246</v>
      </c>
      <c r="L154" s="176" t="s">
        <v>254</v>
      </c>
      <c r="M154" s="176" t="s">
        <v>254</v>
      </c>
      <c r="N154" s="176" t="s">
        <v>253</v>
      </c>
      <c r="O154" s="176" t="s">
        <v>254</v>
      </c>
      <c r="P154" s="176" t="s">
        <v>253</v>
      </c>
      <c r="Q154" s="176" t="s">
        <v>253</v>
      </c>
      <c r="R154" s="176" t="s">
        <v>254</v>
      </c>
      <c r="S154" s="176" t="s">
        <v>253</v>
      </c>
      <c r="T154" s="176" t="s">
        <v>257</v>
      </c>
      <c r="U154" s="176" t="s">
        <v>246</v>
      </c>
      <c r="V154" s="176" t="s">
        <v>257</v>
      </c>
      <c r="W154" s="176" t="s">
        <v>257</v>
      </c>
      <c r="X154" s="175" t="s">
        <v>254</v>
      </c>
    </row>
    <row r="155" spans="1:24" ht="15" customHeight="1" x14ac:dyDescent="0.2">
      <c r="A155" s="181"/>
      <c r="B155" s="307" t="s">
        <v>172</v>
      </c>
      <c r="C155" s="256"/>
      <c r="D155" s="265" t="s">
        <v>258</v>
      </c>
      <c r="E155" s="262"/>
      <c r="F155" s="307" t="s">
        <v>22</v>
      </c>
      <c r="G155" s="179"/>
      <c r="H155" s="279">
        <f t="shared" si="6"/>
        <v>27</v>
      </c>
      <c r="I155" s="177">
        <v>3</v>
      </c>
      <c r="J155" s="176">
        <v>0</v>
      </c>
      <c r="K155" s="176">
        <v>0</v>
      </c>
      <c r="L155" s="189">
        <v>18</v>
      </c>
      <c r="M155" s="176">
        <v>1</v>
      </c>
      <c r="N155" s="176">
        <v>1</v>
      </c>
      <c r="O155" s="176">
        <v>0</v>
      </c>
      <c r="P155" s="176">
        <v>0</v>
      </c>
      <c r="Q155" s="176">
        <v>1</v>
      </c>
      <c r="R155" s="176">
        <v>0</v>
      </c>
      <c r="S155" s="176">
        <v>1</v>
      </c>
      <c r="T155" s="176">
        <v>0</v>
      </c>
      <c r="U155" s="176">
        <v>2</v>
      </c>
      <c r="V155" s="176">
        <v>0</v>
      </c>
      <c r="W155" s="176">
        <v>0</v>
      </c>
      <c r="X155" s="175">
        <v>0</v>
      </c>
    </row>
    <row r="156" spans="1:24" ht="15" customHeight="1" x14ac:dyDescent="0.15">
      <c r="A156" s="181"/>
      <c r="B156" s="362" t="s">
        <v>258</v>
      </c>
      <c r="C156" s="362"/>
      <c r="D156" s="362"/>
      <c r="E156" s="258"/>
      <c r="F156" s="307" t="s">
        <v>64</v>
      </c>
      <c r="G156" s="179"/>
      <c r="H156" s="279">
        <f t="shared" si="6"/>
        <v>0</v>
      </c>
      <c r="I156" s="177">
        <v>0</v>
      </c>
      <c r="J156" s="176">
        <v>0</v>
      </c>
      <c r="K156" s="176">
        <v>0</v>
      </c>
      <c r="L156" s="176">
        <v>0</v>
      </c>
      <c r="M156" s="176">
        <v>0</v>
      </c>
      <c r="N156" s="176">
        <v>0</v>
      </c>
      <c r="O156" s="176">
        <v>0</v>
      </c>
      <c r="P156" s="176">
        <v>0</v>
      </c>
      <c r="Q156" s="176">
        <v>0</v>
      </c>
      <c r="R156" s="176">
        <v>0</v>
      </c>
      <c r="S156" s="176">
        <v>0</v>
      </c>
      <c r="T156" s="176">
        <v>0</v>
      </c>
      <c r="U156" s="176">
        <v>0</v>
      </c>
      <c r="V156" s="176">
        <v>0</v>
      </c>
      <c r="W156" s="176">
        <v>0</v>
      </c>
      <c r="X156" s="175">
        <v>0</v>
      </c>
    </row>
    <row r="157" spans="1:24" ht="15" customHeight="1" x14ac:dyDescent="0.2">
      <c r="A157" s="181"/>
      <c r="B157" s="307" t="s">
        <v>173</v>
      </c>
      <c r="C157" s="309"/>
      <c r="D157" s="265" t="s">
        <v>244</v>
      </c>
      <c r="E157" s="262"/>
      <c r="F157" s="307" t="s">
        <v>22</v>
      </c>
      <c r="G157" s="179"/>
      <c r="H157" s="279">
        <f t="shared" si="6"/>
        <v>4</v>
      </c>
      <c r="I157" s="177">
        <v>0</v>
      </c>
      <c r="J157" s="176">
        <v>0</v>
      </c>
      <c r="K157" s="176">
        <v>0</v>
      </c>
      <c r="L157" s="189">
        <v>0</v>
      </c>
      <c r="M157" s="176">
        <v>0</v>
      </c>
      <c r="N157" s="176">
        <v>3</v>
      </c>
      <c r="O157" s="176">
        <v>0</v>
      </c>
      <c r="P157" s="176">
        <v>0</v>
      </c>
      <c r="Q157" s="176">
        <v>0</v>
      </c>
      <c r="R157" s="176">
        <v>0</v>
      </c>
      <c r="S157" s="189">
        <v>1</v>
      </c>
      <c r="T157" s="176">
        <v>0</v>
      </c>
      <c r="U157" s="176">
        <v>0</v>
      </c>
      <c r="V157" s="176">
        <v>0</v>
      </c>
      <c r="W157" s="176">
        <v>0</v>
      </c>
      <c r="X157" s="175">
        <v>0</v>
      </c>
    </row>
    <row r="158" spans="1:24" ht="15" customHeight="1" x14ac:dyDescent="0.15">
      <c r="A158" s="181"/>
      <c r="B158" s="362" t="s">
        <v>255</v>
      </c>
      <c r="C158" s="362"/>
      <c r="D158" s="362"/>
      <c r="E158" s="258"/>
      <c r="F158" s="307" t="s">
        <v>64</v>
      </c>
      <c r="G158" s="179"/>
      <c r="H158" s="279">
        <f t="shared" si="6"/>
        <v>0</v>
      </c>
      <c r="I158" s="177" t="s">
        <v>254</v>
      </c>
      <c r="J158" s="176" t="s">
        <v>253</v>
      </c>
      <c r="K158" s="176" t="s">
        <v>253</v>
      </c>
      <c r="L158" s="176" t="s">
        <v>253</v>
      </c>
      <c r="M158" s="176" t="s">
        <v>257</v>
      </c>
      <c r="N158" s="176" t="s">
        <v>246</v>
      </c>
      <c r="O158" s="176" t="s">
        <v>252</v>
      </c>
      <c r="P158" s="176" t="s">
        <v>257</v>
      </c>
      <c r="Q158" s="176" t="s">
        <v>253</v>
      </c>
      <c r="R158" s="176" t="s">
        <v>246</v>
      </c>
      <c r="S158" s="176" t="s">
        <v>257</v>
      </c>
      <c r="T158" s="176" t="s">
        <v>257</v>
      </c>
      <c r="U158" s="176" t="s">
        <v>246</v>
      </c>
      <c r="V158" s="176" t="s">
        <v>253</v>
      </c>
      <c r="W158" s="176" t="s">
        <v>253</v>
      </c>
      <c r="X158" s="175" t="s">
        <v>253</v>
      </c>
    </row>
    <row r="159" spans="1:24" ht="15" customHeight="1" x14ac:dyDescent="0.2">
      <c r="A159" s="181"/>
      <c r="B159" s="307" t="s">
        <v>174</v>
      </c>
      <c r="C159" s="309"/>
      <c r="D159" s="265" t="s">
        <v>255</v>
      </c>
      <c r="E159" s="262"/>
      <c r="F159" s="307" t="s">
        <v>22</v>
      </c>
      <c r="G159" s="179"/>
      <c r="H159" s="178">
        <f t="shared" si="6"/>
        <v>33</v>
      </c>
      <c r="I159" s="190">
        <v>0</v>
      </c>
      <c r="J159" s="176">
        <v>0</v>
      </c>
      <c r="K159" s="176">
        <v>0</v>
      </c>
      <c r="L159" s="189">
        <v>5</v>
      </c>
      <c r="M159" s="189">
        <v>12</v>
      </c>
      <c r="N159" s="189">
        <v>11</v>
      </c>
      <c r="O159" s="189">
        <v>0</v>
      </c>
      <c r="P159" s="176">
        <v>0</v>
      </c>
      <c r="Q159" s="189">
        <v>2</v>
      </c>
      <c r="R159" s="176">
        <v>0</v>
      </c>
      <c r="S159" s="189">
        <v>3</v>
      </c>
      <c r="T159" s="176">
        <v>0</v>
      </c>
      <c r="U159" s="189">
        <v>0</v>
      </c>
      <c r="V159" s="176">
        <v>0</v>
      </c>
      <c r="W159" s="176">
        <v>0</v>
      </c>
      <c r="X159" s="175">
        <v>0</v>
      </c>
    </row>
    <row r="160" spans="1:24" ht="15" customHeight="1" x14ac:dyDescent="0.15">
      <c r="A160" s="181"/>
      <c r="B160" s="362" t="s">
        <v>256</v>
      </c>
      <c r="C160" s="362"/>
      <c r="D160" s="362"/>
      <c r="E160" s="258"/>
      <c r="F160" s="307" t="s">
        <v>64</v>
      </c>
      <c r="G160" s="179"/>
      <c r="H160" s="178">
        <f t="shared" si="6"/>
        <v>0</v>
      </c>
      <c r="I160" s="177" t="s">
        <v>254</v>
      </c>
      <c r="J160" s="176" t="s">
        <v>253</v>
      </c>
      <c r="K160" s="176" t="s">
        <v>253</v>
      </c>
      <c r="L160" s="176" t="s">
        <v>253</v>
      </c>
      <c r="M160" s="176" t="s">
        <v>257</v>
      </c>
      <c r="N160" s="176" t="s">
        <v>257</v>
      </c>
      <c r="O160" s="176" t="s">
        <v>257</v>
      </c>
      <c r="P160" s="176" t="s">
        <v>252</v>
      </c>
      <c r="Q160" s="176" t="s">
        <v>246</v>
      </c>
      <c r="R160" s="176" t="s">
        <v>246</v>
      </c>
      <c r="S160" s="176" t="s">
        <v>257</v>
      </c>
      <c r="T160" s="176" t="s">
        <v>254</v>
      </c>
      <c r="U160" s="176" t="s">
        <v>254</v>
      </c>
      <c r="V160" s="176" t="s">
        <v>257</v>
      </c>
      <c r="W160" s="176" t="s">
        <v>253</v>
      </c>
      <c r="X160" s="175" t="s">
        <v>257</v>
      </c>
    </row>
    <row r="161" spans="1:25" ht="15" customHeight="1" x14ac:dyDescent="0.2">
      <c r="A161" s="181"/>
      <c r="B161" s="307" t="s">
        <v>175</v>
      </c>
      <c r="C161" s="309"/>
      <c r="D161" s="265" t="s">
        <v>255</v>
      </c>
      <c r="E161" s="262"/>
      <c r="F161" s="307" t="s">
        <v>22</v>
      </c>
      <c r="G161" s="179"/>
      <c r="H161" s="178">
        <f t="shared" si="6"/>
        <v>5</v>
      </c>
      <c r="I161" s="190">
        <v>0</v>
      </c>
      <c r="J161" s="189">
        <v>0</v>
      </c>
      <c r="K161" s="189">
        <v>0</v>
      </c>
      <c r="L161" s="189">
        <v>5</v>
      </c>
      <c r="M161" s="189">
        <v>0</v>
      </c>
      <c r="N161" s="189">
        <v>0</v>
      </c>
      <c r="O161" s="189">
        <v>0</v>
      </c>
      <c r="P161" s="189">
        <v>0</v>
      </c>
      <c r="Q161" s="189">
        <v>0</v>
      </c>
      <c r="R161" s="189">
        <v>0</v>
      </c>
      <c r="S161" s="189">
        <v>0</v>
      </c>
      <c r="T161" s="189">
        <v>0</v>
      </c>
      <c r="U161" s="189">
        <v>0</v>
      </c>
      <c r="V161" s="189">
        <v>0</v>
      </c>
      <c r="W161" s="189">
        <v>0</v>
      </c>
      <c r="X161" s="188">
        <v>0</v>
      </c>
    </row>
    <row r="162" spans="1:25" ht="15" customHeight="1" x14ac:dyDescent="0.15">
      <c r="A162" s="181"/>
      <c r="B162" s="362" t="s">
        <v>255</v>
      </c>
      <c r="C162" s="362"/>
      <c r="D162" s="362"/>
      <c r="E162" s="258"/>
      <c r="F162" s="307" t="s">
        <v>64</v>
      </c>
      <c r="G162" s="179"/>
      <c r="H162" s="178">
        <f t="shared" si="6"/>
        <v>0</v>
      </c>
      <c r="I162" s="177" t="s">
        <v>253</v>
      </c>
      <c r="J162" s="176" t="s">
        <v>246</v>
      </c>
      <c r="K162" s="176" t="s">
        <v>253</v>
      </c>
      <c r="L162" s="176" t="s">
        <v>253</v>
      </c>
      <c r="M162" s="176" t="s">
        <v>253</v>
      </c>
      <c r="N162" s="176" t="s">
        <v>253</v>
      </c>
      <c r="O162" s="176" t="s">
        <v>253</v>
      </c>
      <c r="P162" s="176" t="s">
        <v>254</v>
      </c>
      <c r="Q162" s="176" t="s">
        <v>253</v>
      </c>
      <c r="R162" s="176" t="s">
        <v>246</v>
      </c>
      <c r="S162" s="176" t="s">
        <v>253</v>
      </c>
      <c r="T162" s="176" t="s">
        <v>247</v>
      </c>
      <c r="U162" s="176" t="s">
        <v>252</v>
      </c>
      <c r="V162" s="176" t="s">
        <v>246</v>
      </c>
      <c r="W162" s="176" t="s">
        <v>253</v>
      </c>
      <c r="X162" s="175" t="s">
        <v>253</v>
      </c>
    </row>
    <row r="163" spans="1:25" ht="15" customHeight="1" x14ac:dyDescent="0.2">
      <c r="A163" s="181"/>
      <c r="B163" s="307" t="s">
        <v>176</v>
      </c>
      <c r="C163" s="309"/>
      <c r="D163" s="265" t="s">
        <v>256</v>
      </c>
      <c r="E163" s="262"/>
      <c r="F163" s="307" t="s">
        <v>22</v>
      </c>
      <c r="G163" s="179"/>
      <c r="H163" s="178">
        <f t="shared" si="6"/>
        <v>175</v>
      </c>
      <c r="I163" s="190">
        <v>1</v>
      </c>
      <c r="J163" s="189">
        <v>0</v>
      </c>
      <c r="K163" s="189">
        <v>0</v>
      </c>
      <c r="L163" s="189">
        <v>1</v>
      </c>
      <c r="M163" s="189">
        <v>75</v>
      </c>
      <c r="N163" s="189">
        <v>67</v>
      </c>
      <c r="O163" s="189">
        <v>3</v>
      </c>
      <c r="P163" s="189">
        <v>0</v>
      </c>
      <c r="Q163" s="189">
        <v>18</v>
      </c>
      <c r="R163" s="189">
        <v>2</v>
      </c>
      <c r="S163" s="189">
        <v>1</v>
      </c>
      <c r="T163" s="189">
        <v>0</v>
      </c>
      <c r="U163" s="189">
        <v>0</v>
      </c>
      <c r="V163" s="189">
        <v>0</v>
      </c>
      <c r="W163" s="189">
        <v>0</v>
      </c>
      <c r="X163" s="188">
        <v>7</v>
      </c>
    </row>
    <row r="164" spans="1:25" ht="15" customHeight="1" x14ac:dyDescent="0.15">
      <c r="A164" s="181"/>
      <c r="B164" s="362" t="s">
        <v>255</v>
      </c>
      <c r="C164" s="362"/>
      <c r="D164" s="362"/>
      <c r="E164" s="258"/>
      <c r="F164" s="307" t="s">
        <v>64</v>
      </c>
      <c r="G164" s="179"/>
      <c r="H164" s="178">
        <f t="shared" si="6"/>
        <v>0</v>
      </c>
      <c r="I164" s="177" t="s">
        <v>254</v>
      </c>
      <c r="J164" s="176" t="s">
        <v>253</v>
      </c>
      <c r="K164" s="176" t="s">
        <v>252</v>
      </c>
      <c r="L164" s="176" t="s">
        <v>254</v>
      </c>
      <c r="M164" s="176" t="s">
        <v>253</v>
      </c>
      <c r="N164" s="176" t="s">
        <v>253</v>
      </c>
      <c r="O164" s="176" t="s">
        <v>253</v>
      </c>
      <c r="P164" s="176" t="s">
        <v>253</v>
      </c>
      <c r="Q164" s="176" t="s">
        <v>253</v>
      </c>
      <c r="R164" s="176" t="s">
        <v>254</v>
      </c>
      <c r="S164" s="176" t="s">
        <v>253</v>
      </c>
      <c r="T164" s="176" t="s">
        <v>246</v>
      </c>
      <c r="U164" s="176" t="s">
        <v>253</v>
      </c>
      <c r="V164" s="176" t="s">
        <v>246</v>
      </c>
      <c r="W164" s="176" t="s">
        <v>254</v>
      </c>
      <c r="X164" s="175" t="s">
        <v>252</v>
      </c>
    </row>
    <row r="165" spans="1:25" ht="15" customHeight="1" x14ac:dyDescent="0.2">
      <c r="A165" s="181"/>
      <c r="B165" s="305" t="s">
        <v>177</v>
      </c>
      <c r="C165" s="309"/>
      <c r="D165" s="265" t="s">
        <v>244</v>
      </c>
      <c r="E165" s="262"/>
      <c r="F165" s="307" t="s">
        <v>22</v>
      </c>
      <c r="G165" s="179"/>
      <c r="H165" s="178">
        <f t="shared" si="6"/>
        <v>33</v>
      </c>
      <c r="I165" s="190">
        <v>1</v>
      </c>
      <c r="J165" s="189">
        <v>0</v>
      </c>
      <c r="K165" s="189">
        <v>1</v>
      </c>
      <c r="L165" s="189">
        <v>8</v>
      </c>
      <c r="M165" s="189">
        <v>0</v>
      </c>
      <c r="N165" s="189">
        <v>5</v>
      </c>
      <c r="O165" s="189">
        <v>0</v>
      </c>
      <c r="P165" s="189">
        <v>0</v>
      </c>
      <c r="Q165" s="189">
        <v>10</v>
      </c>
      <c r="R165" s="189">
        <v>0</v>
      </c>
      <c r="S165" s="189">
        <v>6</v>
      </c>
      <c r="T165" s="189">
        <v>0</v>
      </c>
      <c r="U165" s="189">
        <v>1</v>
      </c>
      <c r="V165" s="189">
        <v>0</v>
      </c>
      <c r="W165" s="189">
        <v>0</v>
      </c>
      <c r="X165" s="188">
        <v>1</v>
      </c>
    </row>
    <row r="166" spans="1:25" ht="15" customHeight="1" x14ac:dyDescent="0.15">
      <c r="A166" s="181"/>
      <c r="B166" s="362" t="s">
        <v>244</v>
      </c>
      <c r="C166" s="362"/>
      <c r="D166" s="362"/>
      <c r="E166" s="258"/>
      <c r="F166" s="307" t="s">
        <v>64</v>
      </c>
      <c r="G166" s="179"/>
      <c r="H166" s="178">
        <f t="shared" si="6"/>
        <v>0</v>
      </c>
      <c r="I166" s="177" t="s">
        <v>253</v>
      </c>
      <c r="J166" s="176" t="s">
        <v>246</v>
      </c>
      <c r="K166" s="176" t="s">
        <v>253</v>
      </c>
      <c r="L166" s="176" t="s">
        <v>253</v>
      </c>
      <c r="M166" s="176" t="s">
        <v>253</v>
      </c>
      <c r="N166" s="176" t="s">
        <v>253</v>
      </c>
      <c r="O166" s="176" t="s">
        <v>247</v>
      </c>
      <c r="P166" s="176" t="s">
        <v>246</v>
      </c>
      <c r="Q166" s="176" t="s">
        <v>252</v>
      </c>
      <c r="R166" s="176" t="s">
        <v>247</v>
      </c>
      <c r="S166" s="176" t="s">
        <v>253</v>
      </c>
      <c r="T166" s="176" t="s">
        <v>252</v>
      </c>
      <c r="U166" s="176" t="s">
        <v>246</v>
      </c>
      <c r="V166" s="176" t="s">
        <v>246</v>
      </c>
      <c r="W166" s="176" t="s">
        <v>247</v>
      </c>
      <c r="X166" s="175" t="s">
        <v>252</v>
      </c>
    </row>
    <row r="167" spans="1:25" ht="15" customHeight="1" x14ac:dyDescent="0.2">
      <c r="A167" s="181"/>
      <c r="B167" s="307" t="s">
        <v>178</v>
      </c>
      <c r="C167" s="309"/>
      <c r="D167" s="265" t="s">
        <v>245</v>
      </c>
      <c r="E167" s="262"/>
      <c r="F167" s="307" t="s">
        <v>22</v>
      </c>
      <c r="G167" s="179"/>
      <c r="H167" s="178">
        <f t="shared" si="6"/>
        <v>58</v>
      </c>
      <c r="I167" s="190">
        <v>1</v>
      </c>
      <c r="J167" s="189">
        <v>0</v>
      </c>
      <c r="K167" s="189">
        <v>0</v>
      </c>
      <c r="L167" s="189">
        <v>4</v>
      </c>
      <c r="M167" s="189">
        <v>7</v>
      </c>
      <c r="N167" s="189">
        <v>35</v>
      </c>
      <c r="O167" s="189">
        <v>1</v>
      </c>
      <c r="P167" s="189">
        <v>0</v>
      </c>
      <c r="Q167" s="189">
        <v>8</v>
      </c>
      <c r="R167" s="189">
        <v>1</v>
      </c>
      <c r="S167" s="189">
        <v>0</v>
      </c>
      <c r="T167" s="189">
        <v>0</v>
      </c>
      <c r="U167" s="189">
        <v>0</v>
      </c>
      <c r="V167" s="189">
        <v>0</v>
      </c>
      <c r="W167" s="189">
        <v>0</v>
      </c>
      <c r="X167" s="188">
        <v>1</v>
      </c>
    </row>
    <row r="168" spans="1:25" ht="15" customHeight="1" x14ac:dyDescent="0.15">
      <c r="A168" s="181"/>
      <c r="B168" s="362" t="s">
        <v>245</v>
      </c>
      <c r="C168" s="362"/>
      <c r="D168" s="362"/>
      <c r="E168" s="258"/>
      <c r="F168" s="307" t="s">
        <v>64</v>
      </c>
      <c r="G168" s="179"/>
      <c r="H168" s="178">
        <f t="shared" si="6"/>
        <v>0</v>
      </c>
      <c r="I168" s="177" t="s">
        <v>246</v>
      </c>
      <c r="J168" s="176" t="s">
        <v>247</v>
      </c>
      <c r="K168" s="176" t="s">
        <v>246</v>
      </c>
      <c r="L168" s="176" t="s">
        <v>246</v>
      </c>
      <c r="M168" s="176" t="s">
        <v>252</v>
      </c>
      <c r="N168" s="176" t="s">
        <v>246</v>
      </c>
      <c r="O168" s="176" t="s">
        <v>247</v>
      </c>
      <c r="P168" s="176" t="s">
        <v>247</v>
      </c>
      <c r="Q168" s="176" t="s">
        <v>247</v>
      </c>
      <c r="R168" s="176" t="s">
        <v>247</v>
      </c>
      <c r="S168" s="176" t="s">
        <v>247</v>
      </c>
      <c r="T168" s="176" t="s">
        <v>247</v>
      </c>
      <c r="U168" s="176" t="s">
        <v>247</v>
      </c>
      <c r="V168" s="176" t="s">
        <v>246</v>
      </c>
      <c r="W168" s="176" t="s">
        <v>252</v>
      </c>
      <c r="X168" s="175" t="s">
        <v>252</v>
      </c>
    </row>
    <row r="169" spans="1:25" ht="15" customHeight="1" x14ac:dyDescent="0.2">
      <c r="A169" s="181"/>
      <c r="B169" s="307" t="s">
        <v>179</v>
      </c>
      <c r="C169" s="309"/>
      <c r="D169" s="265" t="s">
        <v>245</v>
      </c>
      <c r="E169" s="262"/>
      <c r="F169" s="307" t="s">
        <v>22</v>
      </c>
      <c r="G169" s="179"/>
      <c r="H169" s="178">
        <f t="shared" si="6"/>
        <v>107</v>
      </c>
      <c r="I169" s="190">
        <v>0</v>
      </c>
      <c r="J169" s="176">
        <v>0</v>
      </c>
      <c r="K169" s="176">
        <v>6</v>
      </c>
      <c r="L169" s="189">
        <v>19</v>
      </c>
      <c r="M169" s="189">
        <v>13</v>
      </c>
      <c r="N169" s="189">
        <v>59</v>
      </c>
      <c r="O169" s="176">
        <v>0</v>
      </c>
      <c r="P169" s="189">
        <v>0</v>
      </c>
      <c r="Q169" s="189">
        <v>0</v>
      </c>
      <c r="R169" s="176">
        <v>0</v>
      </c>
      <c r="S169" s="176">
        <v>8</v>
      </c>
      <c r="T169" s="176">
        <v>0</v>
      </c>
      <c r="U169" s="189">
        <v>0</v>
      </c>
      <c r="V169" s="176">
        <v>0</v>
      </c>
      <c r="W169" s="176">
        <v>0</v>
      </c>
      <c r="X169" s="188">
        <v>2</v>
      </c>
    </row>
    <row r="170" spans="1:25" ht="15" customHeight="1" x14ac:dyDescent="0.15">
      <c r="A170" s="181"/>
      <c r="B170" s="362" t="s">
        <v>245</v>
      </c>
      <c r="C170" s="362"/>
      <c r="D170" s="362"/>
      <c r="E170" s="258"/>
      <c r="F170" s="307" t="s">
        <v>64</v>
      </c>
      <c r="G170" s="179"/>
      <c r="H170" s="178">
        <f t="shared" si="6"/>
        <v>122</v>
      </c>
      <c r="I170" s="177">
        <v>0</v>
      </c>
      <c r="J170" s="176">
        <v>0</v>
      </c>
      <c r="K170" s="176">
        <v>0</v>
      </c>
      <c r="L170" s="176">
        <v>0</v>
      </c>
      <c r="M170" s="176">
        <v>0</v>
      </c>
      <c r="N170" s="176">
        <v>0</v>
      </c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v>0</v>
      </c>
      <c r="V170" s="176">
        <v>0</v>
      </c>
      <c r="W170" s="176">
        <v>0</v>
      </c>
      <c r="X170" s="175">
        <v>122</v>
      </c>
    </row>
    <row r="171" spans="1:25" ht="15" customHeight="1" x14ac:dyDescent="0.2">
      <c r="A171" s="181"/>
      <c r="B171" s="307" t="s">
        <v>180</v>
      </c>
      <c r="C171" s="309"/>
      <c r="D171" s="265" t="s">
        <v>245</v>
      </c>
      <c r="E171" s="262"/>
      <c r="F171" s="307" t="s">
        <v>22</v>
      </c>
      <c r="G171" s="179"/>
      <c r="H171" s="178">
        <f t="shared" si="6"/>
        <v>86</v>
      </c>
      <c r="I171" s="176">
        <v>0</v>
      </c>
      <c r="J171" s="176">
        <v>0</v>
      </c>
      <c r="K171" s="176">
        <v>0</v>
      </c>
      <c r="L171" s="189">
        <v>12</v>
      </c>
      <c r="M171" s="189">
        <v>19</v>
      </c>
      <c r="N171" s="189">
        <v>50</v>
      </c>
      <c r="O171" s="176">
        <v>0</v>
      </c>
      <c r="P171" s="189">
        <v>0</v>
      </c>
      <c r="Q171" s="189">
        <v>0</v>
      </c>
      <c r="R171" s="176">
        <v>0</v>
      </c>
      <c r="S171" s="176">
        <v>1</v>
      </c>
      <c r="T171" s="189">
        <v>0</v>
      </c>
      <c r="U171" s="189">
        <v>0</v>
      </c>
      <c r="V171" s="176">
        <v>0</v>
      </c>
      <c r="W171" s="176">
        <v>0</v>
      </c>
      <c r="X171" s="188">
        <v>4</v>
      </c>
    </row>
    <row r="172" spans="1:25" ht="15" customHeight="1" thickBot="1" x14ac:dyDescent="0.2">
      <c r="A172" s="174"/>
      <c r="B172" s="363" t="s">
        <v>245</v>
      </c>
      <c r="C172" s="363"/>
      <c r="D172" s="363"/>
      <c r="E172" s="260"/>
      <c r="F172" s="308" t="s">
        <v>64</v>
      </c>
      <c r="G172" s="173"/>
      <c r="H172" s="172">
        <f t="shared" si="6"/>
        <v>0</v>
      </c>
      <c r="I172" s="171" t="s">
        <v>247</v>
      </c>
      <c r="J172" s="170" t="s">
        <v>247</v>
      </c>
      <c r="K172" s="170" t="s">
        <v>246</v>
      </c>
      <c r="L172" s="170" t="s">
        <v>247</v>
      </c>
      <c r="M172" s="170" t="s">
        <v>247</v>
      </c>
      <c r="N172" s="170" t="s">
        <v>247</v>
      </c>
      <c r="O172" s="170" t="s">
        <v>246</v>
      </c>
      <c r="P172" s="170" t="s">
        <v>246</v>
      </c>
      <c r="Q172" s="170" t="s">
        <v>247</v>
      </c>
      <c r="R172" s="170" t="s">
        <v>247</v>
      </c>
      <c r="S172" s="170" t="s">
        <v>247</v>
      </c>
      <c r="T172" s="170" t="s">
        <v>247</v>
      </c>
      <c r="U172" s="170" t="s">
        <v>247</v>
      </c>
      <c r="V172" s="170" t="s">
        <v>246</v>
      </c>
      <c r="W172" s="170" t="s">
        <v>247</v>
      </c>
      <c r="X172" s="169" t="s">
        <v>246</v>
      </c>
    </row>
    <row r="173" spans="1:25" s="153" customFormat="1" ht="9.15" customHeight="1" thickBot="1" x14ac:dyDescent="0.25">
      <c r="A173" s="268"/>
      <c r="B173" s="256"/>
      <c r="C173" s="256"/>
      <c r="D173" s="256"/>
      <c r="E173" s="256"/>
      <c r="F173" s="256"/>
      <c r="G173" s="256"/>
      <c r="H173" s="281"/>
      <c r="I173" s="281"/>
      <c r="J173" s="281"/>
      <c r="K173" s="281"/>
      <c r="L173" s="281"/>
      <c r="M173" s="281"/>
      <c r="N173" s="281"/>
      <c r="O173" s="281"/>
      <c r="P173" s="281"/>
      <c r="Q173" s="281"/>
      <c r="R173" s="281"/>
      <c r="S173" s="281"/>
      <c r="T173" s="281"/>
      <c r="U173" s="281"/>
      <c r="V173" s="281"/>
      <c r="W173" s="281"/>
      <c r="X173" s="281"/>
      <c r="Y173" s="154"/>
    </row>
    <row r="174" spans="1:25" s="153" customFormat="1" ht="9.15" customHeight="1" x14ac:dyDescent="0.15">
      <c r="A174" s="348" t="s">
        <v>239</v>
      </c>
      <c r="B174" s="349"/>
      <c r="C174" s="349"/>
      <c r="D174" s="349"/>
      <c r="E174" s="349"/>
      <c r="F174" s="349"/>
      <c r="G174" s="350"/>
      <c r="H174" s="184"/>
      <c r="I174" s="212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286"/>
    </row>
    <row r="175" spans="1:25" s="153" customFormat="1" ht="54" customHeight="1" x14ac:dyDescent="0.15">
      <c r="A175" s="351"/>
      <c r="B175" s="352"/>
      <c r="C175" s="352"/>
      <c r="D175" s="352"/>
      <c r="E175" s="352"/>
      <c r="F175" s="352"/>
      <c r="G175" s="353"/>
      <c r="H175" s="211" t="s">
        <v>16</v>
      </c>
      <c r="I175" s="210" t="s">
        <v>15</v>
      </c>
      <c r="J175" s="208" t="s">
        <v>14</v>
      </c>
      <c r="K175" s="208" t="s">
        <v>13</v>
      </c>
      <c r="L175" s="208" t="s">
        <v>12</v>
      </c>
      <c r="M175" s="208" t="s">
        <v>11</v>
      </c>
      <c r="N175" s="208" t="s">
        <v>10</v>
      </c>
      <c r="O175" s="208" t="s">
        <v>9</v>
      </c>
      <c r="P175" s="208" t="s">
        <v>8</v>
      </c>
      <c r="Q175" s="208" t="s">
        <v>7</v>
      </c>
      <c r="R175" s="208" t="s">
        <v>6</v>
      </c>
      <c r="S175" s="209" t="s">
        <v>5</v>
      </c>
      <c r="T175" s="208" t="s">
        <v>4</v>
      </c>
      <c r="U175" s="208" t="s">
        <v>3</v>
      </c>
      <c r="V175" s="208" t="s">
        <v>2</v>
      </c>
      <c r="W175" s="208" t="s">
        <v>1</v>
      </c>
      <c r="X175" s="288" t="s">
        <v>0</v>
      </c>
    </row>
    <row r="176" spans="1:25" s="153" customFormat="1" ht="7.5" customHeight="1" thickBot="1" x14ac:dyDescent="0.2">
      <c r="A176" s="354"/>
      <c r="B176" s="355"/>
      <c r="C176" s="355"/>
      <c r="D176" s="355"/>
      <c r="E176" s="355"/>
      <c r="F176" s="355"/>
      <c r="G176" s="356"/>
      <c r="H176" s="207"/>
      <c r="I176" s="206"/>
      <c r="J176" s="204"/>
      <c r="K176" s="204"/>
      <c r="L176" s="204"/>
      <c r="M176" s="204"/>
      <c r="N176" s="204"/>
      <c r="O176" s="204"/>
      <c r="P176" s="204"/>
      <c r="Q176" s="204"/>
      <c r="R176" s="204"/>
      <c r="S176" s="205"/>
      <c r="T176" s="204"/>
      <c r="U176" s="204"/>
      <c r="V176" s="204"/>
      <c r="W176" s="204"/>
      <c r="X176" s="287"/>
    </row>
    <row r="177" spans="1:25" s="153" customFormat="1" ht="14.25" customHeight="1" x14ac:dyDescent="0.15">
      <c r="A177" s="186"/>
      <c r="B177" s="364"/>
      <c r="C177" s="364"/>
      <c r="D177" s="364"/>
      <c r="E177" s="364"/>
      <c r="F177" s="364"/>
      <c r="G177" s="185"/>
      <c r="H177" s="184" t="s">
        <v>19</v>
      </c>
      <c r="I177" s="280" t="s">
        <v>19</v>
      </c>
      <c r="J177" s="183" t="s">
        <v>19</v>
      </c>
      <c r="K177" s="183" t="s">
        <v>19</v>
      </c>
      <c r="L177" s="183" t="s">
        <v>19</v>
      </c>
      <c r="M177" s="183" t="s">
        <v>19</v>
      </c>
      <c r="N177" s="183" t="s">
        <v>19</v>
      </c>
      <c r="O177" s="183" t="s">
        <v>19</v>
      </c>
      <c r="P177" s="183" t="s">
        <v>19</v>
      </c>
      <c r="Q177" s="183" t="s">
        <v>19</v>
      </c>
      <c r="R177" s="183" t="s">
        <v>19</v>
      </c>
      <c r="S177" s="183" t="s">
        <v>19</v>
      </c>
      <c r="T177" s="183" t="s">
        <v>19</v>
      </c>
      <c r="U177" s="183" t="s">
        <v>19</v>
      </c>
      <c r="V177" s="183" t="s">
        <v>19</v>
      </c>
      <c r="W177" s="183" t="s">
        <v>19</v>
      </c>
      <c r="X177" s="182" t="s">
        <v>19</v>
      </c>
      <c r="Y177" s="154"/>
    </row>
    <row r="178" spans="1:25" ht="14.25" customHeight="1" x14ac:dyDescent="0.2">
      <c r="A178" s="181"/>
      <c r="B178" s="307" t="s">
        <v>181</v>
      </c>
      <c r="C178" s="309"/>
      <c r="D178" s="259" t="s">
        <v>120</v>
      </c>
      <c r="E178" s="262"/>
      <c r="F178" s="307" t="s">
        <v>22</v>
      </c>
      <c r="G178" s="179"/>
      <c r="H178" s="178">
        <f t="shared" ref="H178:H209" si="7">SUM(I178:X178)</f>
        <v>75</v>
      </c>
      <c r="I178" s="190">
        <v>0</v>
      </c>
      <c r="J178" s="176">
        <v>0</v>
      </c>
      <c r="K178" s="176">
        <v>1</v>
      </c>
      <c r="L178" s="189">
        <v>6</v>
      </c>
      <c r="M178" s="189">
        <v>24</v>
      </c>
      <c r="N178" s="189">
        <v>35</v>
      </c>
      <c r="O178" s="176">
        <v>0</v>
      </c>
      <c r="P178" s="189">
        <v>0</v>
      </c>
      <c r="Q178" s="189">
        <v>0</v>
      </c>
      <c r="R178" s="176">
        <v>0</v>
      </c>
      <c r="S178" s="176">
        <v>1</v>
      </c>
      <c r="T178" s="176">
        <v>0</v>
      </c>
      <c r="U178" s="189">
        <v>0</v>
      </c>
      <c r="V178" s="176">
        <v>0</v>
      </c>
      <c r="W178" s="176">
        <v>0</v>
      </c>
      <c r="X178" s="188">
        <v>8</v>
      </c>
    </row>
    <row r="179" spans="1:25" ht="14.25" customHeight="1" x14ac:dyDescent="0.15">
      <c r="A179" s="181"/>
      <c r="B179" s="362" t="s">
        <v>250</v>
      </c>
      <c r="C179" s="362"/>
      <c r="D179" s="362"/>
      <c r="E179" s="258"/>
      <c r="F179" s="307" t="s">
        <v>64</v>
      </c>
      <c r="G179" s="179"/>
      <c r="H179" s="178">
        <f t="shared" si="7"/>
        <v>0</v>
      </c>
      <c r="I179" s="177" t="s">
        <v>249</v>
      </c>
      <c r="J179" s="176" t="s">
        <v>246</v>
      </c>
      <c r="K179" s="176" t="s">
        <v>246</v>
      </c>
      <c r="L179" s="176" t="s">
        <v>247</v>
      </c>
      <c r="M179" s="176" t="s">
        <v>249</v>
      </c>
      <c r="N179" s="176" t="s">
        <v>248</v>
      </c>
      <c r="O179" s="176" t="s">
        <v>246</v>
      </c>
      <c r="P179" s="176" t="s">
        <v>248</v>
      </c>
      <c r="Q179" s="176" t="s">
        <v>249</v>
      </c>
      <c r="R179" s="176" t="s">
        <v>248</v>
      </c>
      <c r="S179" s="176" t="s">
        <v>249</v>
      </c>
      <c r="T179" s="176" t="s">
        <v>248</v>
      </c>
      <c r="U179" s="176" t="s">
        <v>248</v>
      </c>
      <c r="V179" s="176" t="s">
        <v>248</v>
      </c>
      <c r="W179" s="176" t="s">
        <v>249</v>
      </c>
      <c r="X179" s="175" t="s">
        <v>249</v>
      </c>
    </row>
    <row r="180" spans="1:25" ht="14.25" customHeight="1" x14ac:dyDescent="0.2">
      <c r="A180" s="181"/>
      <c r="B180" s="307" t="s">
        <v>182</v>
      </c>
      <c r="C180" s="309"/>
      <c r="D180" s="265" t="s">
        <v>244</v>
      </c>
      <c r="E180" s="262"/>
      <c r="F180" s="307" t="s">
        <v>22</v>
      </c>
      <c r="G180" s="179"/>
      <c r="H180" s="178">
        <f t="shared" si="7"/>
        <v>51</v>
      </c>
      <c r="I180" s="190">
        <v>0</v>
      </c>
      <c r="J180" s="176">
        <v>0</v>
      </c>
      <c r="K180" s="176">
        <v>0</v>
      </c>
      <c r="L180" s="189">
        <v>6</v>
      </c>
      <c r="M180" s="189">
        <v>6</v>
      </c>
      <c r="N180" s="189">
        <v>36</v>
      </c>
      <c r="O180" s="176">
        <v>0</v>
      </c>
      <c r="P180" s="176">
        <v>0</v>
      </c>
      <c r="Q180" s="189">
        <v>0</v>
      </c>
      <c r="R180" s="176">
        <v>0</v>
      </c>
      <c r="S180" s="176">
        <v>0</v>
      </c>
      <c r="T180" s="176">
        <v>0</v>
      </c>
      <c r="U180" s="189">
        <v>1</v>
      </c>
      <c r="V180" s="176">
        <v>0</v>
      </c>
      <c r="W180" s="176">
        <v>0</v>
      </c>
      <c r="X180" s="188">
        <v>2</v>
      </c>
    </row>
    <row r="181" spans="1:25" ht="14.25" customHeight="1" x14ac:dyDescent="0.15">
      <c r="A181" s="181"/>
      <c r="B181" s="362" t="s">
        <v>244</v>
      </c>
      <c r="C181" s="362"/>
      <c r="D181" s="362"/>
      <c r="E181" s="258"/>
      <c r="F181" s="307" t="s">
        <v>64</v>
      </c>
      <c r="G181" s="179"/>
      <c r="H181" s="178">
        <f t="shared" si="7"/>
        <v>0</v>
      </c>
      <c r="I181" s="177" t="s">
        <v>248</v>
      </c>
      <c r="J181" s="176" t="s">
        <v>249</v>
      </c>
      <c r="K181" s="176" t="s">
        <v>249</v>
      </c>
      <c r="L181" s="176" t="s">
        <v>246</v>
      </c>
      <c r="M181" s="176" t="s">
        <v>248</v>
      </c>
      <c r="N181" s="176" t="s">
        <v>247</v>
      </c>
      <c r="O181" s="176" t="s">
        <v>246</v>
      </c>
      <c r="P181" s="176" t="s">
        <v>246</v>
      </c>
      <c r="Q181" s="176" t="s">
        <v>249</v>
      </c>
      <c r="R181" s="176" t="s">
        <v>249</v>
      </c>
      <c r="S181" s="176" t="s">
        <v>249</v>
      </c>
      <c r="T181" s="176" t="s">
        <v>246</v>
      </c>
      <c r="U181" s="176" t="s">
        <v>246</v>
      </c>
      <c r="V181" s="176" t="s">
        <v>247</v>
      </c>
      <c r="W181" s="176" t="s">
        <v>246</v>
      </c>
      <c r="X181" s="175" t="s">
        <v>246</v>
      </c>
    </row>
    <row r="182" spans="1:25" ht="14.25" customHeight="1" x14ac:dyDescent="0.15">
      <c r="A182" s="181"/>
      <c r="B182" s="307" t="s">
        <v>183</v>
      </c>
      <c r="C182" s="180"/>
      <c r="D182" s="265" t="s">
        <v>250</v>
      </c>
      <c r="E182" s="262"/>
      <c r="F182" s="307" t="s">
        <v>22</v>
      </c>
      <c r="G182" s="179"/>
      <c r="H182" s="178">
        <f t="shared" si="7"/>
        <v>26</v>
      </c>
      <c r="I182" s="190">
        <v>0</v>
      </c>
      <c r="J182" s="189">
        <v>0</v>
      </c>
      <c r="K182" s="189">
        <v>0</v>
      </c>
      <c r="L182" s="189">
        <v>4</v>
      </c>
      <c r="M182" s="189">
        <v>1</v>
      </c>
      <c r="N182" s="189">
        <v>7</v>
      </c>
      <c r="O182" s="189">
        <v>0</v>
      </c>
      <c r="P182" s="189">
        <v>0</v>
      </c>
      <c r="Q182" s="189">
        <v>1</v>
      </c>
      <c r="R182" s="189">
        <v>0</v>
      </c>
      <c r="S182" s="189">
        <v>10</v>
      </c>
      <c r="T182" s="189">
        <v>0</v>
      </c>
      <c r="U182" s="189">
        <v>2</v>
      </c>
      <c r="V182" s="189">
        <v>0</v>
      </c>
      <c r="W182" s="189">
        <v>0</v>
      </c>
      <c r="X182" s="188">
        <v>1</v>
      </c>
    </row>
    <row r="183" spans="1:25" ht="14.25" customHeight="1" x14ac:dyDescent="0.15">
      <c r="A183" s="181"/>
      <c r="B183" s="362" t="s">
        <v>251</v>
      </c>
      <c r="C183" s="362"/>
      <c r="D183" s="362"/>
      <c r="E183" s="258"/>
      <c r="F183" s="307" t="s">
        <v>64</v>
      </c>
      <c r="G183" s="179"/>
      <c r="H183" s="178">
        <f t="shared" si="7"/>
        <v>0</v>
      </c>
      <c r="I183" s="177" t="s">
        <v>249</v>
      </c>
      <c r="J183" s="176" t="s">
        <v>249</v>
      </c>
      <c r="K183" s="176" t="s">
        <v>249</v>
      </c>
      <c r="L183" s="176" t="s">
        <v>249</v>
      </c>
      <c r="M183" s="176" t="s">
        <v>249</v>
      </c>
      <c r="N183" s="176" t="s">
        <v>249</v>
      </c>
      <c r="O183" s="176" t="s">
        <v>246</v>
      </c>
      <c r="P183" s="176" t="s">
        <v>246</v>
      </c>
      <c r="Q183" s="176" t="s">
        <v>247</v>
      </c>
      <c r="R183" s="176" t="s">
        <v>246</v>
      </c>
      <c r="S183" s="176" t="s">
        <v>249</v>
      </c>
      <c r="T183" s="176" t="s">
        <v>246</v>
      </c>
      <c r="U183" s="176" t="s">
        <v>246</v>
      </c>
      <c r="V183" s="176" t="s">
        <v>246</v>
      </c>
      <c r="W183" s="176" t="s">
        <v>246</v>
      </c>
      <c r="X183" s="175" t="s">
        <v>248</v>
      </c>
    </row>
    <row r="184" spans="1:25" ht="14.25" customHeight="1" x14ac:dyDescent="0.2">
      <c r="A184" s="181"/>
      <c r="B184" s="307" t="s">
        <v>184</v>
      </c>
      <c r="C184" s="309"/>
      <c r="D184" s="265" t="s">
        <v>251</v>
      </c>
      <c r="E184" s="262"/>
      <c r="F184" s="307" t="s">
        <v>22</v>
      </c>
      <c r="G184" s="179"/>
      <c r="H184" s="178">
        <f t="shared" si="7"/>
        <v>55</v>
      </c>
      <c r="I184" s="190">
        <v>2</v>
      </c>
      <c r="J184" s="189">
        <v>0</v>
      </c>
      <c r="K184" s="189">
        <v>0</v>
      </c>
      <c r="L184" s="189">
        <v>5</v>
      </c>
      <c r="M184" s="189">
        <v>4</v>
      </c>
      <c r="N184" s="189">
        <v>14</v>
      </c>
      <c r="O184" s="189">
        <v>0</v>
      </c>
      <c r="P184" s="189">
        <v>0</v>
      </c>
      <c r="Q184" s="189">
        <v>3</v>
      </c>
      <c r="R184" s="189">
        <v>0</v>
      </c>
      <c r="S184" s="189">
        <v>3</v>
      </c>
      <c r="T184" s="189">
        <v>0</v>
      </c>
      <c r="U184" s="189">
        <v>6</v>
      </c>
      <c r="V184" s="189">
        <v>0</v>
      </c>
      <c r="W184" s="189">
        <v>0</v>
      </c>
      <c r="X184" s="188">
        <v>18</v>
      </c>
    </row>
    <row r="185" spans="1:25" ht="14.25" customHeight="1" x14ac:dyDescent="0.15">
      <c r="A185" s="181"/>
      <c r="B185" s="362" t="s">
        <v>250</v>
      </c>
      <c r="C185" s="362"/>
      <c r="D185" s="362"/>
      <c r="E185" s="258"/>
      <c r="F185" s="307" t="s">
        <v>64</v>
      </c>
      <c r="G185" s="179"/>
      <c r="H185" s="178">
        <f t="shared" si="7"/>
        <v>0</v>
      </c>
      <c r="I185" s="177" t="s">
        <v>246</v>
      </c>
      <c r="J185" s="176" t="s">
        <v>246</v>
      </c>
      <c r="K185" s="176" t="s">
        <v>247</v>
      </c>
      <c r="L185" s="176" t="s">
        <v>246</v>
      </c>
      <c r="M185" s="176" t="s">
        <v>246</v>
      </c>
      <c r="N185" s="176" t="s">
        <v>249</v>
      </c>
      <c r="O185" s="176" t="s">
        <v>246</v>
      </c>
      <c r="P185" s="176" t="s">
        <v>247</v>
      </c>
      <c r="Q185" s="176" t="s">
        <v>249</v>
      </c>
      <c r="R185" s="176" t="s">
        <v>246</v>
      </c>
      <c r="S185" s="176" t="s">
        <v>246</v>
      </c>
      <c r="T185" s="176" t="s">
        <v>246</v>
      </c>
      <c r="U185" s="176" t="s">
        <v>249</v>
      </c>
      <c r="V185" s="176" t="s">
        <v>246</v>
      </c>
      <c r="W185" s="176" t="s">
        <v>246</v>
      </c>
      <c r="X185" s="175" t="s">
        <v>249</v>
      </c>
    </row>
    <row r="186" spans="1:25" ht="14.25" customHeight="1" x14ac:dyDescent="0.15">
      <c r="A186" s="181"/>
      <c r="B186" s="307" t="s">
        <v>185</v>
      </c>
      <c r="C186" s="180"/>
      <c r="D186" s="265" t="s">
        <v>244</v>
      </c>
      <c r="E186" s="262"/>
      <c r="F186" s="307" t="s">
        <v>22</v>
      </c>
      <c r="G186" s="179"/>
      <c r="H186" s="178">
        <f t="shared" si="7"/>
        <v>94</v>
      </c>
      <c r="I186" s="190">
        <v>4</v>
      </c>
      <c r="J186" s="189">
        <v>0</v>
      </c>
      <c r="K186" s="189">
        <v>0</v>
      </c>
      <c r="L186" s="189">
        <v>6</v>
      </c>
      <c r="M186" s="189">
        <v>41</v>
      </c>
      <c r="N186" s="189">
        <v>12</v>
      </c>
      <c r="O186" s="189">
        <v>0</v>
      </c>
      <c r="P186" s="189">
        <v>1</v>
      </c>
      <c r="Q186" s="189">
        <v>11</v>
      </c>
      <c r="R186" s="189">
        <v>0</v>
      </c>
      <c r="S186" s="189">
        <v>4</v>
      </c>
      <c r="T186" s="189">
        <v>0</v>
      </c>
      <c r="U186" s="189">
        <v>1</v>
      </c>
      <c r="V186" s="189">
        <v>0</v>
      </c>
      <c r="W186" s="189">
        <v>0</v>
      </c>
      <c r="X186" s="188">
        <v>14</v>
      </c>
    </row>
    <row r="187" spans="1:25" ht="14.25" customHeight="1" x14ac:dyDescent="0.15">
      <c r="A187" s="181"/>
      <c r="B187" s="362" t="s">
        <v>250</v>
      </c>
      <c r="C187" s="362"/>
      <c r="D187" s="362"/>
      <c r="E187" s="258"/>
      <c r="F187" s="307" t="s">
        <v>64</v>
      </c>
      <c r="G187" s="179"/>
      <c r="H187" s="178">
        <f t="shared" si="7"/>
        <v>0</v>
      </c>
      <c r="I187" s="177" t="s">
        <v>248</v>
      </c>
      <c r="J187" s="176" t="s">
        <v>246</v>
      </c>
      <c r="K187" s="176" t="s">
        <v>246</v>
      </c>
      <c r="L187" s="176" t="s">
        <v>249</v>
      </c>
      <c r="M187" s="176" t="s">
        <v>246</v>
      </c>
      <c r="N187" s="176" t="s">
        <v>249</v>
      </c>
      <c r="O187" s="176" t="s">
        <v>248</v>
      </c>
      <c r="P187" s="176" t="s">
        <v>249</v>
      </c>
      <c r="Q187" s="176" t="s">
        <v>248</v>
      </c>
      <c r="R187" s="176" t="s">
        <v>249</v>
      </c>
      <c r="S187" s="176" t="s">
        <v>249</v>
      </c>
      <c r="T187" s="176" t="s">
        <v>246</v>
      </c>
      <c r="U187" s="176" t="s">
        <v>249</v>
      </c>
      <c r="V187" s="176" t="s">
        <v>249</v>
      </c>
      <c r="W187" s="176" t="s">
        <v>246</v>
      </c>
      <c r="X187" s="175" t="s">
        <v>249</v>
      </c>
    </row>
    <row r="188" spans="1:25" ht="14.25" customHeight="1" x14ac:dyDescent="0.2">
      <c r="A188" s="181"/>
      <c r="B188" s="307" t="s">
        <v>186</v>
      </c>
      <c r="C188" s="309"/>
      <c r="D188" s="265" t="s">
        <v>244</v>
      </c>
      <c r="E188" s="262"/>
      <c r="F188" s="307" t="s">
        <v>22</v>
      </c>
      <c r="G188" s="179"/>
      <c r="H188" s="178">
        <f t="shared" si="7"/>
        <v>33</v>
      </c>
      <c r="I188" s="190">
        <v>2</v>
      </c>
      <c r="J188" s="189">
        <v>0</v>
      </c>
      <c r="K188" s="189">
        <v>0</v>
      </c>
      <c r="L188" s="189">
        <v>3</v>
      </c>
      <c r="M188" s="189">
        <v>9</v>
      </c>
      <c r="N188" s="189">
        <v>15</v>
      </c>
      <c r="O188" s="189">
        <v>0</v>
      </c>
      <c r="P188" s="189">
        <v>0</v>
      </c>
      <c r="Q188" s="189">
        <v>1</v>
      </c>
      <c r="R188" s="189">
        <v>0</v>
      </c>
      <c r="S188" s="189">
        <v>0</v>
      </c>
      <c r="T188" s="189">
        <v>0</v>
      </c>
      <c r="U188" s="189">
        <v>1</v>
      </c>
      <c r="V188" s="189">
        <v>0</v>
      </c>
      <c r="W188" s="189">
        <v>0</v>
      </c>
      <c r="X188" s="188">
        <v>2</v>
      </c>
    </row>
    <row r="189" spans="1:25" ht="14.25" customHeight="1" x14ac:dyDescent="0.15">
      <c r="A189" s="181"/>
      <c r="B189" s="362" t="s">
        <v>250</v>
      </c>
      <c r="C189" s="362"/>
      <c r="D189" s="362"/>
      <c r="E189" s="258"/>
      <c r="F189" s="307" t="s">
        <v>64</v>
      </c>
      <c r="G189" s="179"/>
      <c r="H189" s="178">
        <f t="shared" si="7"/>
        <v>0</v>
      </c>
      <c r="I189" s="177" t="s">
        <v>249</v>
      </c>
      <c r="J189" s="176" t="s">
        <v>246</v>
      </c>
      <c r="K189" s="176" t="s">
        <v>249</v>
      </c>
      <c r="L189" s="176" t="s">
        <v>249</v>
      </c>
      <c r="M189" s="176" t="s">
        <v>247</v>
      </c>
      <c r="N189" s="176" t="s">
        <v>246</v>
      </c>
      <c r="O189" s="176" t="s">
        <v>247</v>
      </c>
      <c r="P189" s="176" t="s">
        <v>249</v>
      </c>
      <c r="Q189" s="176" t="s">
        <v>249</v>
      </c>
      <c r="R189" s="176" t="s">
        <v>246</v>
      </c>
      <c r="S189" s="176" t="s">
        <v>249</v>
      </c>
      <c r="T189" s="176" t="s">
        <v>246</v>
      </c>
      <c r="U189" s="176" t="s">
        <v>246</v>
      </c>
      <c r="V189" s="176" t="s">
        <v>246</v>
      </c>
      <c r="W189" s="176" t="s">
        <v>246</v>
      </c>
      <c r="X189" s="175" t="s">
        <v>248</v>
      </c>
    </row>
    <row r="190" spans="1:25" ht="14.25" customHeight="1" x14ac:dyDescent="0.2">
      <c r="A190" s="181"/>
      <c r="B190" s="307" t="s">
        <v>187</v>
      </c>
      <c r="C190" s="309"/>
      <c r="D190" s="265" t="s">
        <v>244</v>
      </c>
      <c r="E190" s="262"/>
      <c r="F190" s="307" t="s">
        <v>22</v>
      </c>
      <c r="G190" s="179"/>
      <c r="H190" s="178">
        <f t="shared" si="7"/>
        <v>5</v>
      </c>
      <c r="I190" s="190">
        <v>0</v>
      </c>
      <c r="J190" s="189">
        <v>0</v>
      </c>
      <c r="K190" s="189">
        <v>0</v>
      </c>
      <c r="L190" s="189">
        <v>0</v>
      </c>
      <c r="M190" s="189">
        <v>5</v>
      </c>
      <c r="N190" s="189">
        <v>0</v>
      </c>
      <c r="O190" s="189">
        <v>0</v>
      </c>
      <c r="P190" s="189">
        <v>0</v>
      </c>
      <c r="Q190" s="189">
        <v>0</v>
      </c>
      <c r="R190" s="189">
        <v>0</v>
      </c>
      <c r="S190" s="189">
        <v>0</v>
      </c>
      <c r="T190" s="189">
        <v>0</v>
      </c>
      <c r="U190" s="189">
        <v>0</v>
      </c>
      <c r="V190" s="189">
        <v>0</v>
      </c>
      <c r="W190" s="189">
        <v>0</v>
      </c>
      <c r="X190" s="188">
        <v>0</v>
      </c>
    </row>
    <row r="191" spans="1:25" ht="14.25" customHeight="1" x14ac:dyDescent="0.15">
      <c r="A191" s="181"/>
      <c r="B191" s="362" t="s">
        <v>245</v>
      </c>
      <c r="C191" s="362"/>
      <c r="D191" s="362"/>
      <c r="E191" s="258"/>
      <c r="F191" s="307" t="s">
        <v>64</v>
      </c>
      <c r="G191" s="179"/>
      <c r="H191" s="178">
        <f t="shared" si="7"/>
        <v>0</v>
      </c>
      <c r="I191" s="177" t="s">
        <v>246</v>
      </c>
      <c r="J191" s="176" t="s">
        <v>246</v>
      </c>
      <c r="K191" s="176" t="s">
        <v>246</v>
      </c>
      <c r="L191" s="176" t="s">
        <v>246</v>
      </c>
      <c r="M191" s="176" t="s">
        <v>248</v>
      </c>
      <c r="N191" s="176" t="s">
        <v>248</v>
      </c>
      <c r="O191" s="176" t="s">
        <v>246</v>
      </c>
      <c r="P191" s="176" t="s">
        <v>248</v>
      </c>
      <c r="Q191" s="176" t="s">
        <v>248</v>
      </c>
      <c r="R191" s="176" t="s">
        <v>248</v>
      </c>
      <c r="S191" s="176" t="s">
        <v>246</v>
      </c>
      <c r="T191" s="176" t="s">
        <v>248</v>
      </c>
      <c r="U191" s="176" t="s">
        <v>248</v>
      </c>
      <c r="V191" s="176" t="s">
        <v>248</v>
      </c>
      <c r="W191" s="176" t="s">
        <v>246</v>
      </c>
      <c r="X191" s="175" t="s">
        <v>246</v>
      </c>
    </row>
    <row r="192" spans="1:25" ht="14.25" customHeight="1" x14ac:dyDescent="0.2">
      <c r="A192" s="181"/>
      <c r="B192" s="307" t="s">
        <v>188</v>
      </c>
      <c r="C192" s="269"/>
      <c r="D192" s="265" t="s">
        <v>244</v>
      </c>
      <c r="E192" s="304"/>
      <c r="F192" s="307" t="s">
        <v>22</v>
      </c>
      <c r="G192" s="179"/>
      <c r="H192" s="178">
        <f t="shared" si="7"/>
        <v>333</v>
      </c>
      <c r="I192" s="190">
        <v>0</v>
      </c>
      <c r="J192" s="189">
        <v>0</v>
      </c>
      <c r="K192" s="189">
        <v>5</v>
      </c>
      <c r="L192" s="189">
        <v>13</v>
      </c>
      <c r="M192" s="189">
        <v>227</v>
      </c>
      <c r="N192" s="189">
        <v>37</v>
      </c>
      <c r="O192" s="189">
        <v>6</v>
      </c>
      <c r="P192" s="189">
        <v>1</v>
      </c>
      <c r="Q192" s="189">
        <v>13</v>
      </c>
      <c r="R192" s="189">
        <v>0</v>
      </c>
      <c r="S192" s="189">
        <v>8</v>
      </c>
      <c r="T192" s="189">
        <v>0</v>
      </c>
      <c r="U192" s="189">
        <v>6</v>
      </c>
      <c r="V192" s="189">
        <v>0</v>
      </c>
      <c r="W192" s="189">
        <v>0</v>
      </c>
      <c r="X192" s="188">
        <v>17</v>
      </c>
    </row>
    <row r="193" spans="1:24" ht="14.25" customHeight="1" x14ac:dyDescent="0.2">
      <c r="A193" s="181"/>
      <c r="B193" s="362" t="s">
        <v>244</v>
      </c>
      <c r="C193" s="362"/>
      <c r="D193" s="362"/>
      <c r="E193" s="304"/>
      <c r="F193" s="307" t="s">
        <v>64</v>
      </c>
      <c r="G193" s="179"/>
      <c r="H193" s="279">
        <f t="shared" si="7"/>
        <v>0</v>
      </c>
      <c r="I193" s="177" t="s">
        <v>246</v>
      </c>
      <c r="J193" s="176" t="s">
        <v>246</v>
      </c>
      <c r="K193" s="176" t="s">
        <v>246</v>
      </c>
      <c r="L193" s="176" t="s">
        <v>248</v>
      </c>
      <c r="M193" s="176" t="s">
        <v>248</v>
      </c>
      <c r="N193" s="176" t="s">
        <v>246</v>
      </c>
      <c r="O193" s="176" t="s">
        <v>248</v>
      </c>
      <c r="P193" s="176" t="s">
        <v>248</v>
      </c>
      <c r="Q193" s="176" t="s">
        <v>248</v>
      </c>
      <c r="R193" s="176" t="s">
        <v>246</v>
      </c>
      <c r="S193" s="176" t="s">
        <v>248</v>
      </c>
      <c r="T193" s="176" t="s">
        <v>248</v>
      </c>
      <c r="U193" s="176" t="s">
        <v>246</v>
      </c>
      <c r="V193" s="176" t="s">
        <v>246</v>
      </c>
      <c r="W193" s="176" t="s">
        <v>246</v>
      </c>
      <c r="X193" s="175" t="s">
        <v>246</v>
      </c>
    </row>
    <row r="194" spans="1:24" ht="14.25" customHeight="1" x14ac:dyDescent="0.2">
      <c r="A194" s="181"/>
      <c r="B194" s="307" t="s">
        <v>189</v>
      </c>
      <c r="C194" s="309"/>
      <c r="D194" s="265" t="s">
        <v>244</v>
      </c>
      <c r="E194" s="259"/>
      <c r="F194" s="307" t="s">
        <v>22</v>
      </c>
      <c r="G194" s="179"/>
      <c r="H194" s="279">
        <f t="shared" si="7"/>
        <v>27</v>
      </c>
      <c r="I194" s="190">
        <v>0</v>
      </c>
      <c r="J194" s="189">
        <v>0</v>
      </c>
      <c r="K194" s="189">
        <v>5</v>
      </c>
      <c r="L194" s="189">
        <v>1</v>
      </c>
      <c r="M194" s="189">
        <v>16</v>
      </c>
      <c r="N194" s="189">
        <v>2</v>
      </c>
      <c r="O194" s="189">
        <v>0</v>
      </c>
      <c r="P194" s="189">
        <v>0</v>
      </c>
      <c r="Q194" s="189">
        <v>3</v>
      </c>
      <c r="R194" s="189">
        <v>0</v>
      </c>
      <c r="S194" s="189">
        <v>0</v>
      </c>
      <c r="T194" s="189">
        <v>0</v>
      </c>
      <c r="U194" s="189">
        <v>0</v>
      </c>
      <c r="V194" s="189">
        <v>0</v>
      </c>
      <c r="W194" s="189">
        <v>0</v>
      </c>
      <c r="X194" s="188">
        <v>0</v>
      </c>
    </row>
    <row r="195" spans="1:24" ht="14.25" customHeight="1" x14ac:dyDescent="0.15">
      <c r="A195" s="181"/>
      <c r="B195" s="362" t="s">
        <v>244</v>
      </c>
      <c r="C195" s="362"/>
      <c r="D195" s="362"/>
      <c r="E195" s="258"/>
      <c r="F195" s="307" t="s">
        <v>64</v>
      </c>
      <c r="G195" s="179"/>
      <c r="H195" s="279">
        <f t="shared" si="7"/>
        <v>0</v>
      </c>
      <c r="I195" s="177" t="s">
        <v>248</v>
      </c>
      <c r="J195" s="176" t="s">
        <v>246</v>
      </c>
      <c r="K195" s="176" t="s">
        <v>246</v>
      </c>
      <c r="L195" s="176" t="s">
        <v>246</v>
      </c>
      <c r="M195" s="176" t="s">
        <v>246</v>
      </c>
      <c r="N195" s="176" t="s">
        <v>248</v>
      </c>
      <c r="O195" s="176" t="s">
        <v>248</v>
      </c>
      <c r="P195" s="176" t="s">
        <v>246</v>
      </c>
      <c r="Q195" s="176" t="s">
        <v>248</v>
      </c>
      <c r="R195" s="176" t="s">
        <v>246</v>
      </c>
      <c r="S195" s="176" t="s">
        <v>246</v>
      </c>
      <c r="T195" s="176" t="s">
        <v>246</v>
      </c>
      <c r="U195" s="176" t="s">
        <v>246</v>
      </c>
      <c r="V195" s="176" t="s">
        <v>246</v>
      </c>
      <c r="W195" s="176" t="s">
        <v>248</v>
      </c>
      <c r="X195" s="175" t="s">
        <v>248</v>
      </c>
    </row>
    <row r="196" spans="1:24" ht="14.25" customHeight="1" x14ac:dyDescent="0.2">
      <c r="A196" s="181"/>
      <c r="B196" s="307" t="s">
        <v>190</v>
      </c>
      <c r="C196" s="309"/>
      <c r="D196" s="265" t="s">
        <v>244</v>
      </c>
      <c r="E196" s="259"/>
      <c r="F196" s="307" t="s">
        <v>22</v>
      </c>
      <c r="G196" s="179"/>
      <c r="H196" s="279">
        <f t="shared" si="7"/>
        <v>26</v>
      </c>
      <c r="I196" s="190">
        <v>2</v>
      </c>
      <c r="J196" s="189">
        <v>0</v>
      </c>
      <c r="K196" s="189">
        <v>0</v>
      </c>
      <c r="L196" s="189">
        <v>1</v>
      </c>
      <c r="M196" s="189">
        <v>0</v>
      </c>
      <c r="N196" s="189">
        <v>17</v>
      </c>
      <c r="O196" s="189">
        <v>0</v>
      </c>
      <c r="P196" s="189">
        <v>0</v>
      </c>
      <c r="Q196" s="189">
        <v>0</v>
      </c>
      <c r="R196" s="189">
        <v>0</v>
      </c>
      <c r="S196" s="189">
        <v>6</v>
      </c>
      <c r="T196" s="189">
        <v>0</v>
      </c>
      <c r="U196" s="189">
        <v>0</v>
      </c>
      <c r="V196" s="189">
        <v>0</v>
      </c>
      <c r="W196" s="189">
        <v>0</v>
      </c>
      <c r="X196" s="311">
        <v>0</v>
      </c>
    </row>
    <row r="197" spans="1:24" ht="14.25" customHeight="1" x14ac:dyDescent="0.15">
      <c r="A197" s="181"/>
      <c r="B197" s="362" t="s">
        <v>244</v>
      </c>
      <c r="C197" s="362"/>
      <c r="D197" s="362"/>
      <c r="E197" s="258"/>
      <c r="F197" s="307" t="s">
        <v>64</v>
      </c>
      <c r="G197" s="179"/>
      <c r="H197" s="279">
        <f t="shared" si="7"/>
        <v>279</v>
      </c>
      <c r="I197" s="177">
        <v>0</v>
      </c>
      <c r="J197" s="176">
        <v>0</v>
      </c>
      <c r="K197" s="176">
        <v>0</v>
      </c>
      <c r="L197" s="176">
        <v>0</v>
      </c>
      <c r="M197" s="176">
        <v>0</v>
      </c>
      <c r="N197" s="176">
        <v>279</v>
      </c>
      <c r="O197" s="176">
        <v>0</v>
      </c>
      <c r="P197" s="176">
        <v>0</v>
      </c>
      <c r="Q197" s="176">
        <v>0</v>
      </c>
      <c r="R197" s="176">
        <v>0</v>
      </c>
      <c r="S197" s="176">
        <v>0</v>
      </c>
      <c r="T197" s="176">
        <v>0</v>
      </c>
      <c r="U197" s="176">
        <v>0</v>
      </c>
      <c r="V197" s="176">
        <v>0</v>
      </c>
      <c r="W197" s="176">
        <v>0</v>
      </c>
      <c r="X197" s="310">
        <v>0</v>
      </c>
    </row>
    <row r="198" spans="1:24" ht="14.25" customHeight="1" x14ac:dyDescent="0.15">
      <c r="A198" s="181"/>
      <c r="B198" s="307" t="s">
        <v>191</v>
      </c>
      <c r="C198" s="306"/>
      <c r="D198" s="265" t="s">
        <v>244</v>
      </c>
      <c r="E198" s="258"/>
      <c r="F198" s="307" t="s">
        <v>22</v>
      </c>
      <c r="G198" s="179"/>
      <c r="H198" s="178">
        <f t="shared" si="7"/>
        <v>7</v>
      </c>
      <c r="I198" s="190">
        <v>1</v>
      </c>
      <c r="J198" s="189">
        <v>0</v>
      </c>
      <c r="K198" s="189">
        <v>0</v>
      </c>
      <c r="L198" s="189">
        <v>1</v>
      </c>
      <c r="M198" s="189">
        <v>1</v>
      </c>
      <c r="N198" s="189">
        <v>1</v>
      </c>
      <c r="O198" s="189">
        <v>0</v>
      </c>
      <c r="P198" s="189">
        <v>0</v>
      </c>
      <c r="Q198" s="189">
        <v>2</v>
      </c>
      <c r="R198" s="189">
        <v>0</v>
      </c>
      <c r="S198" s="189">
        <v>0</v>
      </c>
      <c r="T198" s="189">
        <v>0</v>
      </c>
      <c r="U198" s="189">
        <v>0</v>
      </c>
      <c r="V198" s="189">
        <v>0</v>
      </c>
      <c r="W198" s="189">
        <v>0</v>
      </c>
      <c r="X198" s="188">
        <v>1</v>
      </c>
    </row>
    <row r="199" spans="1:24" ht="14.25" customHeight="1" x14ac:dyDescent="0.15">
      <c r="A199" s="181"/>
      <c r="B199" s="362" t="s">
        <v>244</v>
      </c>
      <c r="C199" s="362"/>
      <c r="D199" s="362"/>
      <c r="E199" s="258"/>
      <c r="F199" s="307" t="s">
        <v>64</v>
      </c>
      <c r="G199" s="179"/>
      <c r="H199" s="178">
        <f t="shared" si="7"/>
        <v>0</v>
      </c>
      <c r="I199" s="177" t="s">
        <v>246</v>
      </c>
      <c r="J199" s="176" t="s">
        <v>246</v>
      </c>
      <c r="K199" s="176" t="s">
        <v>246</v>
      </c>
      <c r="L199" s="176" t="s">
        <v>246</v>
      </c>
      <c r="M199" s="176" t="s">
        <v>246</v>
      </c>
      <c r="N199" s="176" t="s">
        <v>246</v>
      </c>
      <c r="O199" s="176" t="s">
        <v>246</v>
      </c>
      <c r="P199" s="176" t="s">
        <v>247</v>
      </c>
      <c r="Q199" s="176" t="s">
        <v>246</v>
      </c>
      <c r="R199" s="176" t="s">
        <v>246</v>
      </c>
      <c r="S199" s="176" t="s">
        <v>246</v>
      </c>
      <c r="T199" s="176" t="s">
        <v>247</v>
      </c>
      <c r="U199" s="176" t="s">
        <v>246</v>
      </c>
      <c r="V199" s="176" t="s">
        <v>246</v>
      </c>
      <c r="W199" s="176" t="s">
        <v>246</v>
      </c>
      <c r="X199" s="175" t="s">
        <v>246</v>
      </c>
    </row>
    <row r="200" spans="1:24" ht="14.25" customHeight="1" x14ac:dyDescent="0.15">
      <c r="A200" s="181"/>
      <c r="B200" s="307" t="s">
        <v>192</v>
      </c>
      <c r="C200" s="361" t="s">
        <v>193</v>
      </c>
      <c r="D200" s="361"/>
      <c r="E200" s="361"/>
      <c r="F200" s="307" t="s">
        <v>22</v>
      </c>
      <c r="G200" s="179"/>
      <c r="H200" s="178">
        <f t="shared" si="7"/>
        <v>290817</v>
      </c>
      <c r="I200" s="177">
        <v>0</v>
      </c>
      <c r="J200" s="176">
        <v>0</v>
      </c>
      <c r="K200" s="176">
        <v>0</v>
      </c>
      <c r="L200" s="176">
        <v>9</v>
      </c>
      <c r="M200" s="176">
        <v>0</v>
      </c>
      <c r="N200" s="176">
        <v>0</v>
      </c>
      <c r="O200" s="176">
        <v>0</v>
      </c>
      <c r="P200" s="176">
        <v>0</v>
      </c>
      <c r="Q200" s="176">
        <v>0</v>
      </c>
      <c r="R200" s="176">
        <v>0</v>
      </c>
      <c r="S200" s="176">
        <v>0</v>
      </c>
      <c r="T200" s="176">
        <v>0</v>
      </c>
      <c r="U200" s="176">
        <v>0</v>
      </c>
      <c r="V200" s="176">
        <v>0</v>
      </c>
      <c r="W200" s="176">
        <v>0</v>
      </c>
      <c r="X200" s="175">
        <v>290808</v>
      </c>
    </row>
    <row r="201" spans="1:24" ht="14.25" customHeight="1" x14ac:dyDescent="0.15">
      <c r="A201" s="181"/>
      <c r="B201" s="362" t="s">
        <v>244</v>
      </c>
      <c r="C201" s="362"/>
      <c r="D201" s="362"/>
      <c r="E201" s="258"/>
      <c r="F201" s="307" t="s">
        <v>64</v>
      </c>
      <c r="G201" s="179"/>
      <c r="H201" s="178">
        <f t="shared" si="7"/>
        <v>246525</v>
      </c>
      <c r="I201" s="187">
        <v>142586</v>
      </c>
      <c r="J201" s="176">
        <v>4</v>
      </c>
      <c r="K201" s="176">
        <v>16</v>
      </c>
      <c r="L201" s="176">
        <v>31</v>
      </c>
      <c r="M201" s="176">
        <v>160</v>
      </c>
      <c r="N201" s="176">
        <v>0</v>
      </c>
      <c r="O201" s="176">
        <v>0</v>
      </c>
      <c r="P201" s="176">
        <v>0</v>
      </c>
      <c r="Q201" s="176">
        <v>0</v>
      </c>
      <c r="R201" s="176">
        <v>0</v>
      </c>
      <c r="S201" s="176">
        <v>1</v>
      </c>
      <c r="T201" s="176">
        <v>0</v>
      </c>
      <c r="U201" s="176">
        <v>234</v>
      </c>
      <c r="V201" s="176">
        <v>1</v>
      </c>
      <c r="W201" s="176">
        <v>0</v>
      </c>
      <c r="X201" s="175">
        <v>103492</v>
      </c>
    </row>
    <row r="202" spans="1:24" ht="14.25" customHeight="1" x14ac:dyDescent="0.15">
      <c r="A202" s="181"/>
      <c r="B202" s="307" t="s">
        <v>194</v>
      </c>
      <c r="C202" s="180"/>
      <c r="D202" s="270" t="s">
        <v>244</v>
      </c>
      <c r="E202" s="264"/>
      <c r="F202" s="307" t="s">
        <v>22</v>
      </c>
      <c r="G202" s="179"/>
      <c r="H202" s="178">
        <f t="shared" si="7"/>
        <v>46723</v>
      </c>
      <c r="I202" s="177">
        <v>0</v>
      </c>
      <c r="J202" s="176">
        <v>0</v>
      </c>
      <c r="K202" s="176">
        <v>0</v>
      </c>
      <c r="L202" s="176">
        <v>19</v>
      </c>
      <c r="M202" s="176">
        <v>21</v>
      </c>
      <c r="N202" s="176">
        <v>75</v>
      </c>
      <c r="O202" s="176">
        <v>1</v>
      </c>
      <c r="P202" s="176">
        <v>0</v>
      </c>
      <c r="Q202" s="176">
        <v>0</v>
      </c>
      <c r="R202" s="176">
        <v>0</v>
      </c>
      <c r="S202" s="176">
        <v>29112</v>
      </c>
      <c r="T202" s="176">
        <v>0</v>
      </c>
      <c r="U202" s="176">
        <v>83</v>
      </c>
      <c r="V202" s="176">
        <v>0</v>
      </c>
      <c r="W202" s="176">
        <v>0</v>
      </c>
      <c r="X202" s="175">
        <v>17412</v>
      </c>
    </row>
    <row r="203" spans="1:24" ht="14.25" customHeight="1" x14ac:dyDescent="0.15">
      <c r="A203" s="181"/>
      <c r="B203" s="362" t="s">
        <v>244</v>
      </c>
      <c r="C203" s="362"/>
      <c r="D203" s="362"/>
      <c r="E203" s="258"/>
      <c r="F203" s="307" t="s">
        <v>64</v>
      </c>
      <c r="G203" s="179"/>
      <c r="H203" s="178">
        <f t="shared" si="7"/>
        <v>19734</v>
      </c>
      <c r="I203" s="177">
        <v>0</v>
      </c>
      <c r="J203" s="176">
        <v>0</v>
      </c>
      <c r="K203" s="176">
        <v>0</v>
      </c>
      <c r="L203" s="176">
        <v>0</v>
      </c>
      <c r="M203" s="176">
        <v>0</v>
      </c>
      <c r="N203" s="176">
        <v>0</v>
      </c>
      <c r="O203" s="176">
        <v>0</v>
      </c>
      <c r="P203" s="176">
        <v>0</v>
      </c>
      <c r="Q203" s="176">
        <v>0</v>
      </c>
      <c r="R203" s="176">
        <v>0</v>
      </c>
      <c r="S203" s="176">
        <v>12474</v>
      </c>
      <c r="T203" s="176">
        <v>0</v>
      </c>
      <c r="U203" s="176">
        <v>36</v>
      </c>
      <c r="V203" s="176">
        <v>0</v>
      </c>
      <c r="W203" s="176">
        <v>0</v>
      </c>
      <c r="X203" s="175">
        <v>7224</v>
      </c>
    </row>
    <row r="204" spans="1:24" ht="14.25" customHeight="1" x14ac:dyDescent="0.15">
      <c r="A204" s="181"/>
      <c r="B204" s="307" t="s">
        <v>195</v>
      </c>
      <c r="C204" s="180"/>
      <c r="D204" s="270" t="s">
        <v>244</v>
      </c>
      <c r="E204" s="264"/>
      <c r="F204" s="307" t="s">
        <v>22</v>
      </c>
      <c r="G204" s="179"/>
      <c r="H204" s="178">
        <f t="shared" si="7"/>
        <v>26271</v>
      </c>
      <c r="I204" s="177">
        <v>0</v>
      </c>
      <c r="J204" s="176">
        <v>41</v>
      </c>
      <c r="K204" s="176">
        <v>7</v>
      </c>
      <c r="L204" s="176">
        <v>123</v>
      </c>
      <c r="M204" s="176">
        <v>0</v>
      </c>
      <c r="N204" s="176">
        <v>9</v>
      </c>
      <c r="O204" s="176">
        <v>0</v>
      </c>
      <c r="P204" s="176">
        <v>0</v>
      </c>
      <c r="Q204" s="176">
        <v>0</v>
      </c>
      <c r="R204" s="176">
        <v>332</v>
      </c>
      <c r="S204" s="176">
        <v>1170</v>
      </c>
      <c r="T204" s="176">
        <v>0</v>
      </c>
      <c r="U204" s="176">
        <v>6303</v>
      </c>
      <c r="V204" s="176">
        <v>0</v>
      </c>
      <c r="W204" s="176">
        <v>0</v>
      </c>
      <c r="X204" s="175">
        <v>18286</v>
      </c>
    </row>
    <row r="205" spans="1:24" ht="14.25" customHeight="1" x14ac:dyDescent="0.15">
      <c r="A205" s="181"/>
      <c r="B205" s="362" t="s">
        <v>244</v>
      </c>
      <c r="C205" s="362"/>
      <c r="D205" s="362"/>
      <c r="E205" s="258"/>
      <c r="F205" s="307" t="s">
        <v>65</v>
      </c>
      <c r="G205" s="179"/>
      <c r="H205" s="178">
        <f t="shared" si="7"/>
        <v>17339</v>
      </c>
      <c r="I205" s="177">
        <v>0</v>
      </c>
      <c r="J205" s="176">
        <v>41</v>
      </c>
      <c r="K205" s="176">
        <v>5</v>
      </c>
      <c r="L205" s="176">
        <v>81</v>
      </c>
      <c r="M205" s="176">
        <v>0</v>
      </c>
      <c r="N205" s="176">
        <v>0</v>
      </c>
      <c r="O205" s="176">
        <v>0</v>
      </c>
      <c r="P205" s="176">
        <v>0</v>
      </c>
      <c r="Q205" s="176">
        <v>0</v>
      </c>
      <c r="R205" s="176">
        <v>33</v>
      </c>
      <c r="S205" s="176">
        <v>127</v>
      </c>
      <c r="T205" s="176">
        <v>0</v>
      </c>
      <c r="U205" s="176">
        <v>4488</v>
      </c>
      <c r="V205" s="176">
        <v>0</v>
      </c>
      <c r="W205" s="176">
        <v>0</v>
      </c>
      <c r="X205" s="175">
        <v>12564</v>
      </c>
    </row>
    <row r="206" spans="1:24" ht="14.25" customHeight="1" x14ac:dyDescent="0.15">
      <c r="A206" s="181"/>
      <c r="B206" s="307" t="s">
        <v>196</v>
      </c>
      <c r="C206" s="180"/>
      <c r="D206" s="270" t="s">
        <v>244</v>
      </c>
      <c r="E206" s="264"/>
      <c r="F206" s="307" t="s">
        <v>22</v>
      </c>
      <c r="G206" s="179"/>
      <c r="H206" s="178">
        <f t="shared" si="7"/>
        <v>66895</v>
      </c>
      <c r="I206" s="177">
        <v>3</v>
      </c>
      <c r="J206" s="176">
        <v>16</v>
      </c>
      <c r="K206" s="176">
        <v>43</v>
      </c>
      <c r="L206" s="176">
        <v>67</v>
      </c>
      <c r="M206" s="176">
        <v>29</v>
      </c>
      <c r="N206" s="176">
        <v>0</v>
      </c>
      <c r="O206" s="176">
        <v>1</v>
      </c>
      <c r="P206" s="176">
        <v>14</v>
      </c>
      <c r="Q206" s="176">
        <v>4</v>
      </c>
      <c r="R206" s="176">
        <v>14</v>
      </c>
      <c r="S206" s="176">
        <v>649</v>
      </c>
      <c r="T206" s="176">
        <v>22</v>
      </c>
      <c r="U206" s="176">
        <v>26672</v>
      </c>
      <c r="V206" s="176">
        <v>0</v>
      </c>
      <c r="W206" s="176">
        <v>0</v>
      </c>
      <c r="X206" s="175">
        <v>39361</v>
      </c>
    </row>
    <row r="207" spans="1:24" ht="14.25" customHeight="1" x14ac:dyDescent="0.15">
      <c r="A207" s="181"/>
      <c r="B207" s="362" t="s">
        <v>245</v>
      </c>
      <c r="C207" s="362"/>
      <c r="D207" s="362"/>
      <c r="E207" s="258"/>
      <c r="F207" s="307" t="s">
        <v>64</v>
      </c>
      <c r="G207" s="179"/>
      <c r="H207" s="178">
        <f t="shared" si="7"/>
        <v>7806</v>
      </c>
      <c r="I207" s="177">
        <v>0</v>
      </c>
      <c r="J207" s="176">
        <v>9</v>
      </c>
      <c r="K207" s="176">
        <v>1</v>
      </c>
      <c r="L207" s="176">
        <v>2</v>
      </c>
      <c r="M207" s="176">
        <v>0</v>
      </c>
      <c r="N207" s="176">
        <v>0</v>
      </c>
      <c r="O207" s="176">
        <v>0</v>
      </c>
      <c r="P207" s="176">
        <v>1</v>
      </c>
      <c r="Q207" s="176">
        <v>0</v>
      </c>
      <c r="R207" s="176">
        <v>0</v>
      </c>
      <c r="S207" s="176">
        <v>2</v>
      </c>
      <c r="T207" s="176">
        <v>9</v>
      </c>
      <c r="U207" s="176">
        <v>7782</v>
      </c>
      <c r="V207" s="176">
        <v>0</v>
      </c>
      <c r="W207" s="176">
        <v>0</v>
      </c>
      <c r="X207" s="175">
        <v>0</v>
      </c>
    </row>
    <row r="208" spans="1:24" ht="14.25" customHeight="1" x14ac:dyDescent="0.15">
      <c r="A208" s="181"/>
      <c r="B208" s="307" t="s">
        <v>197</v>
      </c>
      <c r="C208" s="180"/>
      <c r="D208" s="270" t="s">
        <v>244</v>
      </c>
      <c r="E208" s="264"/>
      <c r="F208" s="307" t="s">
        <v>22</v>
      </c>
      <c r="G208" s="179"/>
      <c r="H208" s="178">
        <f t="shared" si="7"/>
        <v>29821</v>
      </c>
      <c r="I208" s="177">
        <v>106</v>
      </c>
      <c r="J208" s="176">
        <v>37</v>
      </c>
      <c r="K208" s="176">
        <v>7</v>
      </c>
      <c r="L208" s="176">
        <v>38</v>
      </c>
      <c r="M208" s="176">
        <v>0</v>
      </c>
      <c r="N208" s="176">
        <v>25</v>
      </c>
      <c r="O208" s="176">
        <v>1</v>
      </c>
      <c r="P208" s="176">
        <v>1</v>
      </c>
      <c r="Q208" s="176">
        <v>15</v>
      </c>
      <c r="R208" s="176">
        <v>0</v>
      </c>
      <c r="S208" s="176">
        <v>463</v>
      </c>
      <c r="T208" s="176">
        <v>1</v>
      </c>
      <c r="U208" s="176">
        <v>10136</v>
      </c>
      <c r="V208" s="176">
        <v>0</v>
      </c>
      <c r="W208" s="176">
        <v>0</v>
      </c>
      <c r="X208" s="175">
        <v>18991</v>
      </c>
    </row>
    <row r="209" spans="1:25" ht="14.25" customHeight="1" thickBot="1" x14ac:dyDescent="0.2">
      <c r="A209" s="174"/>
      <c r="B209" s="363" t="s">
        <v>244</v>
      </c>
      <c r="C209" s="363"/>
      <c r="D209" s="363"/>
      <c r="E209" s="260"/>
      <c r="F209" s="308" t="s">
        <v>64</v>
      </c>
      <c r="G209" s="173"/>
      <c r="H209" s="172">
        <f t="shared" si="7"/>
        <v>9624</v>
      </c>
      <c r="I209" s="171">
        <v>15</v>
      </c>
      <c r="J209" s="170">
        <v>10</v>
      </c>
      <c r="K209" s="170">
        <v>2</v>
      </c>
      <c r="L209" s="170">
        <v>105</v>
      </c>
      <c r="M209" s="170">
        <v>0</v>
      </c>
      <c r="N209" s="170">
        <v>4</v>
      </c>
      <c r="O209" s="170">
        <v>1</v>
      </c>
      <c r="P209" s="170">
        <v>6</v>
      </c>
      <c r="Q209" s="170">
        <v>2</v>
      </c>
      <c r="R209" s="170">
        <v>0</v>
      </c>
      <c r="S209" s="170">
        <v>184</v>
      </c>
      <c r="T209" s="170">
        <v>0</v>
      </c>
      <c r="U209" s="170">
        <v>2958</v>
      </c>
      <c r="V209" s="170">
        <v>0</v>
      </c>
      <c r="W209" s="170">
        <v>0</v>
      </c>
      <c r="X209" s="169">
        <v>6337</v>
      </c>
      <c r="Y209" s="153"/>
    </row>
    <row r="210" spans="1:25" s="153" customFormat="1" ht="7.5" customHeight="1" thickBot="1" x14ac:dyDescent="0.25">
      <c r="A210" s="268"/>
      <c r="B210" s="256"/>
      <c r="C210" s="256"/>
      <c r="D210" s="256"/>
      <c r="E210" s="256"/>
      <c r="F210" s="256"/>
      <c r="G210" s="256"/>
      <c r="H210" s="281"/>
      <c r="I210" s="281"/>
      <c r="J210" s="281"/>
      <c r="K210" s="281"/>
      <c r="L210" s="281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</row>
    <row r="211" spans="1:25" s="153" customFormat="1" ht="9.15" customHeight="1" x14ac:dyDescent="0.15">
      <c r="A211" s="348" t="s">
        <v>239</v>
      </c>
      <c r="B211" s="349"/>
      <c r="C211" s="349"/>
      <c r="D211" s="349"/>
      <c r="E211" s="349"/>
      <c r="F211" s="349"/>
      <c r="G211" s="350"/>
      <c r="H211" s="184"/>
      <c r="I211" s="212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286"/>
    </row>
    <row r="212" spans="1:25" s="153" customFormat="1" ht="54" customHeight="1" x14ac:dyDescent="0.15">
      <c r="A212" s="351"/>
      <c r="B212" s="352"/>
      <c r="C212" s="352"/>
      <c r="D212" s="352"/>
      <c r="E212" s="352"/>
      <c r="F212" s="352"/>
      <c r="G212" s="353"/>
      <c r="H212" s="211" t="s">
        <v>16</v>
      </c>
      <c r="I212" s="210" t="s">
        <v>15</v>
      </c>
      <c r="J212" s="208" t="s">
        <v>14</v>
      </c>
      <c r="K212" s="208" t="s">
        <v>13</v>
      </c>
      <c r="L212" s="208" t="s">
        <v>12</v>
      </c>
      <c r="M212" s="208" t="s">
        <v>11</v>
      </c>
      <c r="N212" s="208" t="s">
        <v>10</v>
      </c>
      <c r="O212" s="208" t="s">
        <v>9</v>
      </c>
      <c r="P212" s="208" t="s">
        <v>8</v>
      </c>
      <c r="Q212" s="208" t="s">
        <v>7</v>
      </c>
      <c r="R212" s="208" t="s">
        <v>6</v>
      </c>
      <c r="S212" s="209" t="s">
        <v>5</v>
      </c>
      <c r="T212" s="208" t="s">
        <v>4</v>
      </c>
      <c r="U212" s="208" t="s">
        <v>3</v>
      </c>
      <c r="V212" s="208" t="s">
        <v>2</v>
      </c>
      <c r="W212" s="208" t="s">
        <v>1</v>
      </c>
      <c r="X212" s="288" t="s">
        <v>0</v>
      </c>
    </row>
    <row r="213" spans="1:25" s="153" customFormat="1" ht="9.15" customHeight="1" thickBot="1" x14ac:dyDescent="0.2">
      <c r="A213" s="354"/>
      <c r="B213" s="355"/>
      <c r="C213" s="355"/>
      <c r="D213" s="355"/>
      <c r="E213" s="355"/>
      <c r="F213" s="355"/>
      <c r="G213" s="356"/>
      <c r="H213" s="207"/>
      <c r="I213" s="206"/>
      <c r="J213" s="204"/>
      <c r="K213" s="204"/>
      <c r="L213" s="204"/>
      <c r="M213" s="204"/>
      <c r="N213" s="204"/>
      <c r="O213" s="204"/>
      <c r="P213" s="204"/>
      <c r="Q213" s="204"/>
      <c r="R213" s="204"/>
      <c r="S213" s="205"/>
      <c r="T213" s="204"/>
      <c r="U213" s="204"/>
      <c r="V213" s="204"/>
      <c r="W213" s="204"/>
      <c r="X213" s="287"/>
    </row>
    <row r="214" spans="1:25" s="153" customFormat="1" ht="14.1" customHeight="1" x14ac:dyDescent="0.15">
      <c r="A214" s="186"/>
      <c r="B214" s="364"/>
      <c r="C214" s="364"/>
      <c r="D214" s="364"/>
      <c r="E214" s="364"/>
      <c r="F214" s="364"/>
      <c r="G214" s="185"/>
      <c r="H214" s="184" t="s">
        <v>19</v>
      </c>
      <c r="I214" s="280" t="s">
        <v>19</v>
      </c>
      <c r="J214" s="183" t="s">
        <v>19</v>
      </c>
      <c r="K214" s="183" t="s">
        <v>19</v>
      </c>
      <c r="L214" s="183" t="s">
        <v>19</v>
      </c>
      <c r="M214" s="183" t="s">
        <v>19</v>
      </c>
      <c r="N214" s="183" t="s">
        <v>19</v>
      </c>
      <c r="O214" s="183" t="s">
        <v>19</v>
      </c>
      <c r="P214" s="183" t="s">
        <v>19</v>
      </c>
      <c r="Q214" s="183" t="s">
        <v>19</v>
      </c>
      <c r="R214" s="183" t="s">
        <v>19</v>
      </c>
      <c r="S214" s="183" t="s">
        <v>19</v>
      </c>
      <c r="T214" s="183" t="s">
        <v>19</v>
      </c>
      <c r="U214" s="183" t="s">
        <v>19</v>
      </c>
      <c r="V214" s="183" t="s">
        <v>19</v>
      </c>
      <c r="W214" s="183" t="s">
        <v>19</v>
      </c>
      <c r="X214" s="182" t="s">
        <v>19</v>
      </c>
      <c r="Y214" s="154"/>
    </row>
    <row r="215" spans="1:25" ht="15" customHeight="1" x14ac:dyDescent="0.15">
      <c r="A215" s="181"/>
      <c r="B215" s="307" t="s">
        <v>198</v>
      </c>
      <c r="C215" s="361" t="s">
        <v>193</v>
      </c>
      <c r="D215" s="361"/>
      <c r="E215" s="361"/>
      <c r="F215" s="307" t="s">
        <v>22</v>
      </c>
      <c r="G215" s="179"/>
      <c r="H215" s="178">
        <f>SUM(I215:X215)</f>
        <v>138061</v>
      </c>
      <c r="I215" s="177">
        <v>0</v>
      </c>
      <c r="J215" s="176">
        <v>0</v>
      </c>
      <c r="K215" s="176">
        <v>0</v>
      </c>
      <c r="L215" s="176">
        <v>33</v>
      </c>
      <c r="M215" s="176">
        <v>3</v>
      </c>
      <c r="N215" s="176">
        <v>5</v>
      </c>
      <c r="O215" s="176">
        <v>0</v>
      </c>
      <c r="P215" s="176">
        <v>0</v>
      </c>
      <c r="Q215" s="176">
        <v>3</v>
      </c>
      <c r="R215" s="176">
        <v>810</v>
      </c>
      <c r="S215" s="176">
        <v>15</v>
      </c>
      <c r="T215" s="176">
        <v>50</v>
      </c>
      <c r="U215" s="176">
        <v>6729</v>
      </c>
      <c r="V215" s="176">
        <v>0</v>
      </c>
      <c r="W215" s="176">
        <v>0</v>
      </c>
      <c r="X215" s="175">
        <v>130413</v>
      </c>
    </row>
    <row r="216" spans="1:25" ht="15" customHeight="1" x14ac:dyDescent="0.15">
      <c r="A216" s="181"/>
      <c r="B216" s="362" t="s">
        <v>80</v>
      </c>
      <c r="C216" s="362"/>
      <c r="D216" s="362"/>
      <c r="E216" s="258"/>
      <c r="F216" s="307" t="s">
        <v>64</v>
      </c>
      <c r="G216" s="179"/>
      <c r="H216" s="178">
        <f>SUM(I216:X216)</f>
        <v>61516</v>
      </c>
      <c r="I216" s="177">
        <v>0</v>
      </c>
      <c r="J216" s="176">
        <v>15</v>
      </c>
      <c r="K216" s="176">
        <v>209</v>
      </c>
      <c r="L216" s="176">
        <v>714</v>
      </c>
      <c r="M216" s="176">
        <v>17</v>
      </c>
      <c r="N216" s="176">
        <v>0</v>
      </c>
      <c r="O216" s="176">
        <v>1558</v>
      </c>
      <c r="P216" s="176">
        <v>0</v>
      </c>
      <c r="Q216" s="176">
        <v>0</v>
      </c>
      <c r="R216" s="176">
        <v>405</v>
      </c>
      <c r="S216" s="176">
        <v>11</v>
      </c>
      <c r="T216" s="176">
        <v>24</v>
      </c>
      <c r="U216" s="176">
        <v>3363</v>
      </c>
      <c r="V216" s="176">
        <v>0</v>
      </c>
      <c r="W216" s="176">
        <v>0</v>
      </c>
      <c r="X216" s="175">
        <v>55200</v>
      </c>
    </row>
    <row r="217" spans="1:25" ht="15" customHeight="1" x14ac:dyDescent="0.15">
      <c r="A217" s="181"/>
      <c r="B217" s="307" t="s">
        <v>199</v>
      </c>
      <c r="C217" s="180"/>
      <c r="D217" s="270" t="s">
        <v>80</v>
      </c>
      <c r="E217" s="264"/>
      <c r="F217" s="307" t="s">
        <v>22</v>
      </c>
      <c r="G217" s="179"/>
      <c r="H217" s="178">
        <f>SUM(I217:X217)</f>
        <v>142029</v>
      </c>
      <c r="I217" s="177">
        <v>0</v>
      </c>
      <c r="J217" s="176">
        <v>0</v>
      </c>
      <c r="K217" s="176">
        <v>4</v>
      </c>
      <c r="L217" s="176">
        <v>561</v>
      </c>
      <c r="M217" s="176">
        <v>0</v>
      </c>
      <c r="N217" s="176">
        <v>816</v>
      </c>
      <c r="O217" s="176">
        <v>0</v>
      </c>
      <c r="P217" s="176">
        <v>0</v>
      </c>
      <c r="Q217" s="176">
        <v>52</v>
      </c>
      <c r="R217" s="176">
        <v>0</v>
      </c>
      <c r="S217" s="176">
        <v>6550</v>
      </c>
      <c r="T217" s="176">
        <v>0</v>
      </c>
      <c r="U217" s="176">
        <v>619</v>
      </c>
      <c r="V217" s="176">
        <v>0</v>
      </c>
      <c r="W217" s="176">
        <v>0</v>
      </c>
      <c r="X217" s="175">
        <v>133427</v>
      </c>
    </row>
    <row r="218" spans="1:25" ht="15" customHeight="1" thickBot="1" x14ac:dyDescent="0.2">
      <c r="A218" s="174"/>
      <c r="B218" s="363" t="s">
        <v>80</v>
      </c>
      <c r="C218" s="363"/>
      <c r="D218" s="363"/>
      <c r="E218" s="260"/>
      <c r="F218" s="308" t="s">
        <v>64</v>
      </c>
      <c r="G218" s="173"/>
      <c r="H218" s="172">
        <f>SUM(I218:X218)</f>
        <v>496488</v>
      </c>
      <c r="I218" s="171">
        <v>0</v>
      </c>
      <c r="J218" s="170">
        <v>0</v>
      </c>
      <c r="K218" s="170">
        <v>44</v>
      </c>
      <c r="L218" s="170">
        <v>45947</v>
      </c>
      <c r="M218" s="170">
        <v>0</v>
      </c>
      <c r="N218" s="170">
        <v>935</v>
      </c>
      <c r="O218" s="170">
        <v>0</v>
      </c>
      <c r="P218" s="170">
        <v>0</v>
      </c>
      <c r="Q218" s="170">
        <v>26</v>
      </c>
      <c r="R218" s="170">
        <v>0</v>
      </c>
      <c r="S218" s="170">
        <v>3248</v>
      </c>
      <c r="T218" s="170">
        <v>0</v>
      </c>
      <c r="U218" s="170">
        <v>516</v>
      </c>
      <c r="V218" s="170">
        <v>0</v>
      </c>
      <c r="W218" s="170">
        <v>0</v>
      </c>
      <c r="X218" s="169">
        <v>445772</v>
      </c>
    </row>
    <row r="219" spans="1:25" ht="11.25" customHeight="1" x14ac:dyDescent="0.2">
      <c r="A219" s="156"/>
      <c r="B219" s="165"/>
      <c r="C219" s="165"/>
      <c r="D219" s="165"/>
      <c r="E219" s="290"/>
      <c r="F219" s="166"/>
      <c r="G219" s="289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</row>
  </sheetData>
  <mergeCells count="110">
    <mergeCell ref="B201:D201"/>
    <mergeCell ref="B203:D203"/>
    <mergeCell ref="B216:D216"/>
    <mergeCell ref="B218:D218"/>
    <mergeCell ref="B205:D205"/>
    <mergeCell ref="B207:D207"/>
    <mergeCell ref="B209:D209"/>
    <mergeCell ref="A211:G213"/>
    <mergeCell ref="B214:F214"/>
    <mergeCell ref="C215:E215"/>
    <mergeCell ref="B185:D185"/>
    <mergeCell ref="B187:D187"/>
    <mergeCell ref="B189:D189"/>
    <mergeCell ref="B191:D191"/>
    <mergeCell ref="B193:D193"/>
    <mergeCell ref="B195:D195"/>
    <mergeCell ref="B197:D197"/>
    <mergeCell ref="B199:D199"/>
    <mergeCell ref="C200:E200"/>
    <mergeCell ref="B166:D166"/>
    <mergeCell ref="B168:D168"/>
    <mergeCell ref="B170:D170"/>
    <mergeCell ref="B172:D172"/>
    <mergeCell ref="A174:G176"/>
    <mergeCell ref="B177:F177"/>
    <mergeCell ref="B179:D179"/>
    <mergeCell ref="B181:D181"/>
    <mergeCell ref="B183:D183"/>
    <mergeCell ref="B148:D148"/>
    <mergeCell ref="B150:D150"/>
    <mergeCell ref="B152:D152"/>
    <mergeCell ref="B154:D154"/>
    <mergeCell ref="B156:D156"/>
    <mergeCell ref="B158:D158"/>
    <mergeCell ref="B160:D160"/>
    <mergeCell ref="B162:D162"/>
    <mergeCell ref="B164:D164"/>
    <mergeCell ref="B129:D129"/>
    <mergeCell ref="B131:D131"/>
    <mergeCell ref="B133:D133"/>
    <mergeCell ref="B135:D135"/>
    <mergeCell ref="B137:D137"/>
    <mergeCell ref="A139:G141"/>
    <mergeCell ref="B142:F142"/>
    <mergeCell ref="B144:D144"/>
    <mergeCell ref="B146:D146"/>
    <mergeCell ref="B111:D111"/>
    <mergeCell ref="B113:D113"/>
    <mergeCell ref="B115:D115"/>
    <mergeCell ref="B117:D117"/>
    <mergeCell ref="B119:D119"/>
    <mergeCell ref="B121:D121"/>
    <mergeCell ref="B123:D123"/>
    <mergeCell ref="B125:D125"/>
    <mergeCell ref="B127:D127"/>
    <mergeCell ref="B92:D92"/>
    <mergeCell ref="B94:D94"/>
    <mergeCell ref="B96:D96"/>
    <mergeCell ref="B98:D98"/>
    <mergeCell ref="B100:D100"/>
    <mergeCell ref="B102:D102"/>
    <mergeCell ref="A104:G106"/>
    <mergeCell ref="B107:F107"/>
    <mergeCell ref="B109:D109"/>
    <mergeCell ref="B74:D74"/>
    <mergeCell ref="B76:D76"/>
    <mergeCell ref="B78:D78"/>
    <mergeCell ref="B80:D80"/>
    <mergeCell ref="B82:D82"/>
    <mergeCell ref="B84:D84"/>
    <mergeCell ref="B86:D86"/>
    <mergeCell ref="B88:D88"/>
    <mergeCell ref="B90:D90"/>
    <mergeCell ref="A69:G71"/>
    <mergeCell ref="B37:F37"/>
    <mergeCell ref="B39:D39"/>
    <mergeCell ref="B41:D41"/>
    <mergeCell ref="B43:D43"/>
    <mergeCell ref="B45:D45"/>
    <mergeCell ref="B55:D55"/>
    <mergeCell ref="B57:D57"/>
    <mergeCell ref="B72:F72"/>
    <mergeCell ref="B16:D16"/>
    <mergeCell ref="B18:D18"/>
    <mergeCell ref="B20:D20"/>
    <mergeCell ref="A34:G36"/>
    <mergeCell ref="B59:D59"/>
    <mergeCell ref="B61:D61"/>
    <mergeCell ref="B63:D63"/>
    <mergeCell ref="B65:D65"/>
    <mergeCell ref="B67:D67"/>
    <mergeCell ref="B47:D47"/>
    <mergeCell ref="B49:D49"/>
    <mergeCell ref="B51:D51"/>
    <mergeCell ref="B53:D53"/>
    <mergeCell ref="B22:D22"/>
    <mergeCell ref="B24:D24"/>
    <mergeCell ref="B26:D26"/>
    <mergeCell ref="B28:D28"/>
    <mergeCell ref="B30:D30"/>
    <mergeCell ref="B32:D32"/>
    <mergeCell ref="B2:F2"/>
    <mergeCell ref="A3:G5"/>
    <mergeCell ref="B6:F6"/>
    <mergeCell ref="B7:E7"/>
    <mergeCell ref="B8:E8"/>
    <mergeCell ref="B9:D9"/>
    <mergeCell ref="B10:D10"/>
    <mergeCell ref="B12:D12"/>
    <mergeCell ref="B14:D14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fitToHeight="0" orientation="landscape" r:id="rId1"/>
  <headerFooter alignWithMargins="0"/>
  <rowBreaks count="9" manualBreakCount="9">
    <brk id="33" max="23" man="1"/>
    <brk id="68" max="23" man="1"/>
    <brk id="103" max="23" man="1"/>
    <brk id="138" max="23" man="1"/>
    <brk id="173" max="23" man="1"/>
    <brk id="209" max="23" man="1"/>
    <brk id="246" max="23" man="1"/>
    <brk id="274" max="23" man="1"/>
    <brk id="302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11"/>
  <sheetViews>
    <sheetView view="pageBreakPreview" zoomScaleNormal="100" zoomScaleSheetLayoutView="100" workbookViewId="0">
      <pane xSplit="7" ySplit="4" topLeftCell="H43" activePane="bottomRight" state="frozenSplit"/>
      <selection activeCell="H6" sqref="H6"/>
      <selection pane="topRight" activeCell="H6" sqref="H6"/>
      <selection pane="bottomLeft" activeCell="H6" sqref="H6"/>
      <selection pane="bottomRight" activeCell="H6" sqref="H6"/>
    </sheetView>
  </sheetViews>
  <sheetFormatPr defaultColWidth="9" defaultRowHeight="9.6" x14ac:dyDescent="0.15"/>
  <cols>
    <col min="1" max="1" width="1.44140625" style="153" customWidth="1"/>
    <col min="2" max="2" width="7.77734375" style="153" customWidth="1"/>
    <col min="3" max="3" width="1.44140625" style="153" customWidth="1"/>
    <col min="4" max="4" width="10.77734375" style="153" customWidth="1"/>
    <col min="5" max="5" width="1.44140625" style="153" customWidth="1"/>
    <col min="6" max="6" width="7.6640625" style="153" customWidth="1"/>
    <col min="7" max="7" width="1.44140625" style="153" customWidth="1"/>
    <col min="8" max="8" width="6.6640625" style="157" customWidth="1"/>
    <col min="9" max="9" width="6.6640625" style="158" customWidth="1"/>
    <col min="10" max="18" width="5.6640625" style="158" customWidth="1"/>
    <col min="19" max="19" width="5.77734375" style="158" customWidth="1"/>
    <col min="20" max="20" width="5.6640625" style="158" customWidth="1"/>
    <col min="21" max="21" width="6" style="158" customWidth="1"/>
    <col min="22" max="23" width="5.6640625" style="158" customWidth="1"/>
    <col min="24" max="24" width="8.44140625" style="158" bestFit="1" customWidth="1"/>
    <col min="25" max="16384" width="9" style="154"/>
  </cols>
  <sheetData>
    <row r="1" spans="1:25" s="153" customFormat="1" ht="20.25" customHeight="1" thickBot="1" x14ac:dyDescent="0.2">
      <c r="A1" s="213"/>
      <c r="B1" s="365" t="s">
        <v>66</v>
      </c>
      <c r="C1" s="365"/>
      <c r="D1" s="365"/>
      <c r="E1" s="365"/>
      <c r="F1" s="365"/>
      <c r="G1" s="213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191"/>
    </row>
    <row r="2" spans="1:25" s="153" customFormat="1" ht="9.75" customHeight="1" x14ac:dyDescent="0.15">
      <c r="A2" s="348" t="s">
        <v>67</v>
      </c>
      <c r="B2" s="349"/>
      <c r="C2" s="349"/>
      <c r="D2" s="349"/>
      <c r="E2" s="349"/>
      <c r="F2" s="349"/>
      <c r="G2" s="350"/>
      <c r="H2" s="184"/>
      <c r="I2" s="212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2"/>
      <c r="Y2" s="191"/>
    </row>
    <row r="3" spans="1:25" s="153" customFormat="1" ht="54" customHeight="1" x14ac:dyDescent="0.15">
      <c r="A3" s="351"/>
      <c r="B3" s="352"/>
      <c r="C3" s="352"/>
      <c r="D3" s="352"/>
      <c r="E3" s="352"/>
      <c r="F3" s="352"/>
      <c r="G3" s="353"/>
      <c r="H3" s="211" t="s">
        <v>16</v>
      </c>
      <c r="I3" s="210" t="s">
        <v>15</v>
      </c>
      <c r="J3" s="208" t="s">
        <v>14</v>
      </c>
      <c r="K3" s="208" t="s">
        <v>13</v>
      </c>
      <c r="L3" s="208" t="s">
        <v>12</v>
      </c>
      <c r="M3" s="208" t="s">
        <v>11</v>
      </c>
      <c r="N3" s="208" t="s">
        <v>10</v>
      </c>
      <c r="O3" s="208" t="s">
        <v>9</v>
      </c>
      <c r="P3" s="208" t="s">
        <v>8</v>
      </c>
      <c r="Q3" s="208" t="s">
        <v>7</v>
      </c>
      <c r="R3" s="208" t="s">
        <v>6</v>
      </c>
      <c r="S3" s="209" t="s">
        <v>5</v>
      </c>
      <c r="T3" s="208" t="s">
        <v>4</v>
      </c>
      <c r="U3" s="208" t="s">
        <v>3</v>
      </c>
      <c r="V3" s="208" t="s">
        <v>2</v>
      </c>
      <c r="W3" s="208" t="s">
        <v>1</v>
      </c>
      <c r="X3" s="215" t="s">
        <v>0</v>
      </c>
      <c r="Y3" s="191"/>
    </row>
    <row r="4" spans="1:25" s="153" customFormat="1" ht="9.75" customHeight="1" thickBot="1" x14ac:dyDescent="0.2">
      <c r="A4" s="354"/>
      <c r="B4" s="355"/>
      <c r="C4" s="355"/>
      <c r="D4" s="355"/>
      <c r="E4" s="355"/>
      <c r="F4" s="355"/>
      <c r="G4" s="356"/>
      <c r="H4" s="207"/>
      <c r="I4" s="206"/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204"/>
      <c r="U4" s="204"/>
      <c r="V4" s="204"/>
      <c r="W4" s="204"/>
      <c r="X4" s="216"/>
      <c r="Y4" s="191"/>
    </row>
    <row r="5" spans="1:25" s="153" customFormat="1" ht="17.25" customHeight="1" x14ac:dyDescent="0.15">
      <c r="A5" s="186"/>
      <c r="B5" s="366"/>
      <c r="C5" s="366"/>
      <c r="D5" s="366"/>
      <c r="E5" s="366"/>
      <c r="F5" s="366"/>
      <c r="G5" s="185"/>
      <c r="H5" s="184" t="s">
        <v>19</v>
      </c>
      <c r="I5" s="196" t="s">
        <v>19</v>
      </c>
      <c r="J5" s="183" t="s">
        <v>19</v>
      </c>
      <c r="K5" s="183" t="s">
        <v>19</v>
      </c>
      <c r="L5" s="183" t="s">
        <v>19</v>
      </c>
      <c r="M5" s="183" t="s">
        <v>19</v>
      </c>
      <c r="N5" s="183" t="s">
        <v>19</v>
      </c>
      <c r="O5" s="183" t="s">
        <v>19</v>
      </c>
      <c r="P5" s="183" t="s">
        <v>19</v>
      </c>
      <c r="Q5" s="183" t="s">
        <v>19</v>
      </c>
      <c r="R5" s="183" t="s">
        <v>19</v>
      </c>
      <c r="S5" s="183" t="s">
        <v>19</v>
      </c>
      <c r="T5" s="183" t="s">
        <v>19</v>
      </c>
      <c r="U5" s="183" t="s">
        <v>19</v>
      </c>
      <c r="V5" s="183" t="s">
        <v>19</v>
      </c>
      <c r="W5" s="183" t="s">
        <v>19</v>
      </c>
      <c r="X5" s="182" t="s">
        <v>19</v>
      </c>
      <c r="Y5" s="191"/>
    </row>
    <row r="6" spans="1:25" ht="17.25" customHeight="1" thickBot="1" x14ac:dyDescent="0.2">
      <c r="A6" s="217"/>
      <c r="B6" s="367" t="s">
        <v>18</v>
      </c>
      <c r="C6" s="367"/>
      <c r="D6" s="367"/>
      <c r="E6" s="367"/>
      <c r="F6" s="367"/>
      <c r="G6" s="218"/>
      <c r="H6" s="172">
        <f t="shared" ref="H6:X6" si="0">SUM(H7,H8,H9,H10,H11,H12,H13,H14,H15,H16,H17,H18,H19,H20,H21,H22,H23,H24,H25,H26,H32,H33,H34,H35,H36,H37,H38,H39,H40,H41,H42,H43,H44,H45,H46,H47,H48,H49,H50,H51,H52,H53,H54,H60,H61,H62,H63,H64,H65,H66,H67,H68,H69,H70,H71,H72,H73,H74,H75,H76,H77,H78,H79,H80,H81,H82,H88,H89,H90,H91,H92,H93,H94,H95,H96,H97,H98,H99,H100,H101,H102,H103,H104,H105,H106,H107,H108,H109,H110,H111)</f>
        <v>620764</v>
      </c>
      <c r="I6" s="171">
        <f t="shared" si="0"/>
        <v>145187</v>
      </c>
      <c r="J6" s="170">
        <f t="shared" si="0"/>
        <v>311</v>
      </c>
      <c r="K6" s="170">
        <f t="shared" si="0"/>
        <v>907</v>
      </c>
      <c r="L6" s="170">
        <f t="shared" si="0"/>
        <v>3977</v>
      </c>
      <c r="M6" s="170">
        <f t="shared" si="0"/>
        <v>2924</v>
      </c>
      <c r="N6" s="170">
        <f t="shared" si="0"/>
        <v>5397</v>
      </c>
      <c r="O6" s="170">
        <f t="shared" si="0"/>
        <v>1698</v>
      </c>
      <c r="P6" s="170">
        <f t="shared" si="0"/>
        <v>93</v>
      </c>
      <c r="Q6" s="170">
        <f t="shared" si="0"/>
        <v>697</v>
      </c>
      <c r="R6" s="170">
        <f t="shared" si="0"/>
        <v>1545</v>
      </c>
      <c r="S6" s="170">
        <f t="shared" si="0"/>
        <v>77916</v>
      </c>
      <c r="T6" s="170">
        <f t="shared" si="0"/>
        <v>334</v>
      </c>
      <c r="U6" s="170">
        <f t="shared" si="0"/>
        <v>60375</v>
      </c>
      <c r="V6" s="170">
        <f t="shared" si="0"/>
        <v>13</v>
      </c>
      <c r="W6" s="170">
        <f t="shared" si="0"/>
        <v>3</v>
      </c>
      <c r="X6" s="169">
        <f t="shared" si="0"/>
        <v>319387</v>
      </c>
      <c r="Y6" s="219"/>
    </row>
    <row r="7" spans="1:25" ht="19.95" customHeight="1" x14ac:dyDescent="0.15">
      <c r="A7" s="181"/>
      <c r="B7" s="368" t="s">
        <v>200</v>
      </c>
      <c r="C7" s="368"/>
      <c r="D7" s="368"/>
      <c r="E7" s="368"/>
      <c r="F7" s="368"/>
      <c r="G7" s="179"/>
      <c r="H7" s="282">
        <f t="shared" ref="H7:H26" si="1">SUM(I7:X7)</f>
        <v>134</v>
      </c>
      <c r="I7" s="220">
        <v>0</v>
      </c>
      <c r="J7" s="221">
        <v>18</v>
      </c>
      <c r="K7" s="221">
        <v>0</v>
      </c>
      <c r="L7" s="221">
        <v>0</v>
      </c>
      <c r="M7" s="221">
        <v>2</v>
      </c>
      <c r="N7" s="221">
        <v>0</v>
      </c>
      <c r="O7" s="221">
        <v>0</v>
      </c>
      <c r="P7" s="221">
        <v>0</v>
      </c>
      <c r="Q7" s="221">
        <v>0</v>
      </c>
      <c r="R7" s="221">
        <v>0</v>
      </c>
      <c r="S7" s="221">
        <v>0</v>
      </c>
      <c r="T7" s="221">
        <v>0</v>
      </c>
      <c r="U7" s="221">
        <v>0</v>
      </c>
      <c r="V7" s="221">
        <v>0</v>
      </c>
      <c r="W7" s="221">
        <v>0</v>
      </c>
      <c r="X7" s="222">
        <v>114</v>
      </c>
      <c r="Y7" s="223"/>
    </row>
    <row r="8" spans="1:25" ht="19.95" customHeight="1" x14ac:dyDescent="0.15">
      <c r="A8" s="181"/>
      <c r="B8" s="358" t="s">
        <v>107</v>
      </c>
      <c r="C8" s="358"/>
      <c r="D8" s="369" t="s">
        <v>108</v>
      </c>
      <c r="E8" s="369"/>
      <c r="F8" s="369"/>
      <c r="G8" s="179"/>
      <c r="H8" s="178">
        <f t="shared" si="1"/>
        <v>874</v>
      </c>
      <c r="I8" s="190">
        <v>1</v>
      </c>
      <c r="J8" s="189">
        <v>4</v>
      </c>
      <c r="K8" s="189">
        <v>52</v>
      </c>
      <c r="L8" s="189">
        <v>109</v>
      </c>
      <c r="M8" s="189">
        <v>94</v>
      </c>
      <c r="N8" s="189">
        <v>0</v>
      </c>
      <c r="O8" s="189">
        <v>0</v>
      </c>
      <c r="P8" s="189">
        <v>0</v>
      </c>
      <c r="Q8" s="189">
        <v>22</v>
      </c>
      <c r="R8" s="189">
        <v>2</v>
      </c>
      <c r="S8" s="189">
        <v>37</v>
      </c>
      <c r="T8" s="189">
        <v>18</v>
      </c>
      <c r="U8" s="189">
        <v>389</v>
      </c>
      <c r="V8" s="189">
        <v>0</v>
      </c>
      <c r="W8" s="189">
        <v>0</v>
      </c>
      <c r="X8" s="188">
        <v>146</v>
      </c>
      <c r="Y8" s="223"/>
    </row>
    <row r="9" spans="1:25" ht="19.95" customHeight="1" x14ac:dyDescent="0.15">
      <c r="A9" s="181"/>
      <c r="B9" s="358" t="s">
        <v>109</v>
      </c>
      <c r="C9" s="358"/>
      <c r="D9" s="361" t="s">
        <v>276</v>
      </c>
      <c r="E9" s="361"/>
      <c r="F9" s="361"/>
      <c r="G9" s="179"/>
      <c r="H9" s="178">
        <f t="shared" si="1"/>
        <v>36866</v>
      </c>
      <c r="I9" s="190">
        <v>10</v>
      </c>
      <c r="J9" s="189">
        <v>10</v>
      </c>
      <c r="K9" s="189">
        <v>37</v>
      </c>
      <c r="L9" s="189">
        <v>117</v>
      </c>
      <c r="M9" s="189">
        <v>145</v>
      </c>
      <c r="N9" s="189">
        <v>184</v>
      </c>
      <c r="O9" s="189">
        <v>55</v>
      </c>
      <c r="P9" s="189">
        <v>12</v>
      </c>
      <c r="Q9" s="189">
        <v>85</v>
      </c>
      <c r="R9" s="189">
        <v>15</v>
      </c>
      <c r="S9" s="189">
        <v>791</v>
      </c>
      <c r="T9" s="189">
        <v>25</v>
      </c>
      <c r="U9" s="189">
        <v>2</v>
      </c>
      <c r="V9" s="189">
        <v>0</v>
      </c>
      <c r="W9" s="189">
        <v>0</v>
      </c>
      <c r="X9" s="188">
        <v>35378</v>
      </c>
      <c r="Y9" s="223"/>
    </row>
    <row r="10" spans="1:25" ht="19.95" customHeight="1" x14ac:dyDescent="0.15">
      <c r="A10" s="181"/>
      <c r="B10" s="358" t="s">
        <v>110</v>
      </c>
      <c r="C10" s="358"/>
      <c r="D10" s="361" t="s">
        <v>264</v>
      </c>
      <c r="E10" s="361"/>
      <c r="F10" s="361"/>
      <c r="G10" s="179"/>
      <c r="H10" s="178">
        <f t="shared" si="1"/>
        <v>2166</v>
      </c>
      <c r="I10" s="190">
        <v>106</v>
      </c>
      <c r="J10" s="189">
        <v>9</v>
      </c>
      <c r="K10" s="189">
        <v>62</v>
      </c>
      <c r="L10" s="189">
        <v>287</v>
      </c>
      <c r="M10" s="189">
        <v>514</v>
      </c>
      <c r="N10" s="189">
        <v>171</v>
      </c>
      <c r="O10" s="189">
        <v>16</v>
      </c>
      <c r="P10" s="189">
        <v>3</v>
      </c>
      <c r="Q10" s="189">
        <v>139</v>
      </c>
      <c r="R10" s="189">
        <v>15</v>
      </c>
      <c r="S10" s="189">
        <v>139</v>
      </c>
      <c r="T10" s="189">
        <v>44</v>
      </c>
      <c r="U10" s="189">
        <v>19</v>
      </c>
      <c r="V10" s="189">
        <v>0</v>
      </c>
      <c r="W10" s="189">
        <v>0</v>
      </c>
      <c r="X10" s="188">
        <v>642</v>
      </c>
      <c r="Y10" s="223"/>
    </row>
    <row r="11" spans="1:25" ht="19.95" customHeight="1" x14ac:dyDescent="0.15">
      <c r="A11" s="181"/>
      <c r="B11" s="358" t="s">
        <v>111</v>
      </c>
      <c r="C11" s="358"/>
      <c r="D11" s="361" t="s">
        <v>264</v>
      </c>
      <c r="E11" s="361"/>
      <c r="F11" s="361"/>
      <c r="G11" s="179"/>
      <c r="H11" s="178">
        <f t="shared" si="1"/>
        <v>289</v>
      </c>
      <c r="I11" s="190">
        <v>0</v>
      </c>
      <c r="J11" s="189">
        <v>0</v>
      </c>
      <c r="K11" s="189">
        <v>48</v>
      </c>
      <c r="L11" s="189">
        <v>71</v>
      </c>
      <c r="M11" s="189">
        <v>30</v>
      </c>
      <c r="N11" s="189">
        <v>0</v>
      </c>
      <c r="O11" s="189">
        <v>0</v>
      </c>
      <c r="P11" s="189">
        <v>1</v>
      </c>
      <c r="Q11" s="189">
        <v>2</v>
      </c>
      <c r="R11" s="189">
        <v>8</v>
      </c>
      <c r="S11" s="189">
        <v>3</v>
      </c>
      <c r="T11" s="189">
        <v>1</v>
      </c>
      <c r="U11" s="189">
        <v>0</v>
      </c>
      <c r="V11" s="189">
        <v>0</v>
      </c>
      <c r="W11" s="189">
        <v>0</v>
      </c>
      <c r="X11" s="188">
        <v>125</v>
      </c>
      <c r="Y11" s="223"/>
    </row>
    <row r="12" spans="1:25" ht="19.95" customHeight="1" x14ac:dyDescent="0.15">
      <c r="A12" s="181"/>
      <c r="B12" s="358" t="s">
        <v>112</v>
      </c>
      <c r="C12" s="358"/>
      <c r="D12" s="361" t="s">
        <v>264</v>
      </c>
      <c r="E12" s="361"/>
      <c r="F12" s="361"/>
      <c r="G12" s="179"/>
      <c r="H12" s="178">
        <f t="shared" si="1"/>
        <v>405</v>
      </c>
      <c r="I12" s="190">
        <v>13</v>
      </c>
      <c r="J12" s="189">
        <v>0</v>
      </c>
      <c r="K12" s="189">
        <v>34</v>
      </c>
      <c r="L12" s="189">
        <v>115</v>
      </c>
      <c r="M12" s="189">
        <v>79</v>
      </c>
      <c r="N12" s="189">
        <v>1</v>
      </c>
      <c r="O12" s="189">
        <v>0</v>
      </c>
      <c r="P12" s="189">
        <v>5</v>
      </c>
      <c r="Q12" s="189">
        <v>10</v>
      </c>
      <c r="R12" s="189">
        <v>27</v>
      </c>
      <c r="S12" s="189">
        <v>94</v>
      </c>
      <c r="T12" s="189">
        <v>7</v>
      </c>
      <c r="U12" s="189">
        <v>0</v>
      </c>
      <c r="V12" s="189">
        <v>0</v>
      </c>
      <c r="W12" s="189">
        <v>0</v>
      </c>
      <c r="X12" s="188">
        <v>20</v>
      </c>
      <c r="Y12" s="223"/>
    </row>
    <row r="13" spans="1:25" ht="19.95" customHeight="1" x14ac:dyDescent="0.15">
      <c r="A13" s="181"/>
      <c r="B13" s="358" t="s">
        <v>113</v>
      </c>
      <c r="C13" s="358"/>
      <c r="D13" s="361" t="s">
        <v>272</v>
      </c>
      <c r="E13" s="361"/>
      <c r="F13" s="361"/>
      <c r="G13" s="179"/>
      <c r="H13" s="178">
        <f t="shared" si="1"/>
        <v>345</v>
      </c>
      <c r="I13" s="190">
        <v>41</v>
      </c>
      <c r="J13" s="189">
        <v>6</v>
      </c>
      <c r="K13" s="189">
        <v>7</v>
      </c>
      <c r="L13" s="189">
        <v>155</v>
      </c>
      <c r="M13" s="189">
        <v>0</v>
      </c>
      <c r="N13" s="189">
        <v>0</v>
      </c>
      <c r="O13" s="189">
        <v>0</v>
      </c>
      <c r="P13" s="189">
        <v>0</v>
      </c>
      <c r="Q13" s="189">
        <v>0</v>
      </c>
      <c r="R13" s="189">
        <v>1</v>
      </c>
      <c r="S13" s="189">
        <v>10</v>
      </c>
      <c r="T13" s="189">
        <v>0</v>
      </c>
      <c r="U13" s="189">
        <v>2</v>
      </c>
      <c r="V13" s="189">
        <v>0</v>
      </c>
      <c r="W13" s="189">
        <v>1</v>
      </c>
      <c r="X13" s="188">
        <v>122</v>
      </c>
      <c r="Y13" s="223"/>
    </row>
    <row r="14" spans="1:25" ht="19.95" customHeight="1" x14ac:dyDescent="0.15">
      <c r="A14" s="181"/>
      <c r="B14" s="358" t="s">
        <v>114</v>
      </c>
      <c r="C14" s="358"/>
      <c r="D14" s="361" t="s">
        <v>244</v>
      </c>
      <c r="E14" s="361"/>
      <c r="F14" s="361"/>
      <c r="G14" s="179"/>
      <c r="H14" s="178">
        <f t="shared" si="1"/>
        <v>422</v>
      </c>
      <c r="I14" s="190">
        <v>22</v>
      </c>
      <c r="J14" s="189">
        <v>17</v>
      </c>
      <c r="K14" s="189">
        <v>56</v>
      </c>
      <c r="L14" s="189">
        <v>191</v>
      </c>
      <c r="M14" s="189">
        <v>0</v>
      </c>
      <c r="N14" s="189">
        <v>1</v>
      </c>
      <c r="O14" s="189">
        <v>0</v>
      </c>
      <c r="P14" s="189">
        <v>19</v>
      </c>
      <c r="Q14" s="189">
        <v>0</v>
      </c>
      <c r="R14" s="189">
        <v>1</v>
      </c>
      <c r="S14" s="189">
        <v>57</v>
      </c>
      <c r="T14" s="189">
        <v>9</v>
      </c>
      <c r="U14" s="189">
        <v>0</v>
      </c>
      <c r="V14" s="189">
        <v>0</v>
      </c>
      <c r="W14" s="189">
        <v>0</v>
      </c>
      <c r="X14" s="188">
        <v>49</v>
      </c>
      <c r="Y14" s="223"/>
    </row>
    <row r="15" spans="1:25" ht="19.95" customHeight="1" x14ac:dyDescent="0.15">
      <c r="A15" s="181"/>
      <c r="B15" s="358" t="s">
        <v>115</v>
      </c>
      <c r="C15" s="358"/>
      <c r="D15" s="361" t="s">
        <v>264</v>
      </c>
      <c r="E15" s="361"/>
      <c r="F15" s="361"/>
      <c r="G15" s="179"/>
      <c r="H15" s="178">
        <f t="shared" si="1"/>
        <v>4321</v>
      </c>
      <c r="I15" s="190">
        <v>9</v>
      </c>
      <c r="J15" s="189">
        <v>0</v>
      </c>
      <c r="K15" s="189">
        <v>56</v>
      </c>
      <c r="L15" s="189">
        <v>136</v>
      </c>
      <c r="M15" s="189">
        <v>126</v>
      </c>
      <c r="N15" s="189">
        <v>0</v>
      </c>
      <c r="O15" s="189">
        <v>0</v>
      </c>
      <c r="P15" s="189">
        <v>0</v>
      </c>
      <c r="Q15" s="189">
        <v>0</v>
      </c>
      <c r="R15" s="189">
        <v>0</v>
      </c>
      <c r="S15" s="189">
        <v>43</v>
      </c>
      <c r="T15" s="189">
        <v>23</v>
      </c>
      <c r="U15" s="189">
        <v>1</v>
      </c>
      <c r="V15" s="189">
        <v>0</v>
      </c>
      <c r="W15" s="189">
        <v>0</v>
      </c>
      <c r="X15" s="188">
        <v>3927</v>
      </c>
      <c r="Y15" s="223"/>
    </row>
    <row r="16" spans="1:25" ht="19.95" customHeight="1" x14ac:dyDescent="0.15">
      <c r="A16" s="181"/>
      <c r="B16" s="358" t="s">
        <v>116</v>
      </c>
      <c r="C16" s="358"/>
      <c r="D16" s="361" t="s">
        <v>272</v>
      </c>
      <c r="E16" s="361"/>
      <c r="F16" s="361"/>
      <c r="G16" s="179"/>
      <c r="H16" s="178">
        <f t="shared" si="1"/>
        <v>517</v>
      </c>
      <c r="I16" s="190">
        <v>4</v>
      </c>
      <c r="J16" s="189">
        <v>0</v>
      </c>
      <c r="K16" s="189">
        <v>51</v>
      </c>
      <c r="L16" s="189">
        <v>92</v>
      </c>
      <c r="M16" s="189">
        <v>40</v>
      </c>
      <c r="N16" s="189">
        <v>0</v>
      </c>
      <c r="O16" s="189">
        <v>0</v>
      </c>
      <c r="P16" s="189">
        <v>0</v>
      </c>
      <c r="Q16" s="189">
        <v>2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8">
        <v>328</v>
      </c>
      <c r="Y16" s="223"/>
    </row>
    <row r="17" spans="1:25" ht="19.95" customHeight="1" x14ac:dyDescent="0.15">
      <c r="A17" s="181"/>
      <c r="B17" s="358" t="s">
        <v>117</v>
      </c>
      <c r="C17" s="358"/>
      <c r="D17" s="361" t="s">
        <v>276</v>
      </c>
      <c r="E17" s="361"/>
      <c r="F17" s="361"/>
      <c r="G17" s="179"/>
      <c r="H17" s="178">
        <f t="shared" si="1"/>
        <v>543</v>
      </c>
      <c r="I17" s="190">
        <v>6</v>
      </c>
      <c r="J17" s="189">
        <v>5</v>
      </c>
      <c r="K17" s="189">
        <v>64</v>
      </c>
      <c r="L17" s="189">
        <v>112</v>
      </c>
      <c r="M17" s="189">
        <v>132</v>
      </c>
      <c r="N17" s="189">
        <v>0</v>
      </c>
      <c r="O17" s="189">
        <v>0</v>
      </c>
      <c r="P17" s="189">
        <v>0</v>
      </c>
      <c r="Q17" s="189">
        <v>5</v>
      </c>
      <c r="R17" s="189">
        <v>3</v>
      </c>
      <c r="S17" s="189">
        <v>59</v>
      </c>
      <c r="T17" s="189">
        <v>87</v>
      </c>
      <c r="U17" s="189">
        <v>0</v>
      </c>
      <c r="V17" s="189">
        <v>0</v>
      </c>
      <c r="W17" s="189">
        <v>0</v>
      </c>
      <c r="X17" s="188">
        <v>70</v>
      </c>
      <c r="Y17" s="223"/>
    </row>
    <row r="18" spans="1:25" ht="19.95" customHeight="1" x14ac:dyDescent="0.15">
      <c r="A18" s="181"/>
      <c r="B18" s="358" t="s">
        <v>118</v>
      </c>
      <c r="C18" s="358"/>
      <c r="D18" s="361" t="s">
        <v>244</v>
      </c>
      <c r="E18" s="361"/>
      <c r="F18" s="361"/>
      <c r="G18" s="179"/>
      <c r="H18" s="178">
        <f t="shared" si="1"/>
        <v>24249</v>
      </c>
      <c r="I18" s="190">
        <v>2</v>
      </c>
      <c r="J18" s="189">
        <v>72</v>
      </c>
      <c r="K18" s="189">
        <v>106</v>
      </c>
      <c r="L18" s="189">
        <v>249</v>
      </c>
      <c r="M18" s="189">
        <v>506</v>
      </c>
      <c r="N18" s="189">
        <v>3030</v>
      </c>
      <c r="O18" s="189">
        <v>5</v>
      </c>
      <c r="P18" s="189">
        <v>0</v>
      </c>
      <c r="Q18" s="189">
        <v>7</v>
      </c>
      <c r="R18" s="189">
        <v>4</v>
      </c>
      <c r="S18" s="189">
        <v>96</v>
      </c>
      <c r="T18" s="189">
        <v>15</v>
      </c>
      <c r="U18" s="189">
        <v>0</v>
      </c>
      <c r="V18" s="189">
        <v>0</v>
      </c>
      <c r="W18" s="189">
        <v>0</v>
      </c>
      <c r="X18" s="188">
        <v>20157</v>
      </c>
      <c r="Y18" s="223"/>
    </row>
    <row r="19" spans="1:25" ht="19.95" customHeight="1" x14ac:dyDescent="0.15">
      <c r="A19" s="181"/>
      <c r="B19" s="358" t="s">
        <v>119</v>
      </c>
      <c r="C19" s="358"/>
      <c r="D19" s="369" t="s">
        <v>120</v>
      </c>
      <c r="E19" s="369"/>
      <c r="F19" s="369"/>
      <c r="G19" s="179"/>
      <c r="H19" s="178">
        <f t="shared" si="1"/>
        <v>125</v>
      </c>
      <c r="I19" s="190">
        <v>14</v>
      </c>
      <c r="J19" s="189">
        <v>0</v>
      </c>
      <c r="K19" s="189">
        <v>0</v>
      </c>
      <c r="L19" s="189">
        <v>10</v>
      </c>
      <c r="M19" s="189">
        <v>56</v>
      </c>
      <c r="N19" s="189">
        <v>6</v>
      </c>
      <c r="O19" s="189">
        <v>1</v>
      </c>
      <c r="P19" s="189">
        <v>0</v>
      </c>
      <c r="Q19" s="189">
        <v>10</v>
      </c>
      <c r="R19" s="189">
        <v>0</v>
      </c>
      <c r="S19" s="189">
        <v>3</v>
      </c>
      <c r="T19" s="189">
        <v>0</v>
      </c>
      <c r="U19" s="189">
        <v>7</v>
      </c>
      <c r="V19" s="189">
        <v>0</v>
      </c>
      <c r="W19" s="189">
        <v>0</v>
      </c>
      <c r="X19" s="188">
        <v>18</v>
      </c>
      <c r="Y19" s="223"/>
    </row>
    <row r="20" spans="1:25" ht="19.95" customHeight="1" x14ac:dyDescent="0.15">
      <c r="A20" s="181"/>
      <c r="B20" s="358" t="s">
        <v>121</v>
      </c>
      <c r="C20" s="358"/>
      <c r="D20" s="361" t="s">
        <v>264</v>
      </c>
      <c r="E20" s="361"/>
      <c r="F20" s="361"/>
      <c r="G20" s="179"/>
      <c r="H20" s="178">
        <f t="shared" si="1"/>
        <v>93</v>
      </c>
      <c r="I20" s="190">
        <v>2</v>
      </c>
      <c r="J20" s="189">
        <v>0</v>
      </c>
      <c r="K20" s="189">
        <v>0</v>
      </c>
      <c r="L20" s="189">
        <v>7</v>
      </c>
      <c r="M20" s="189">
        <v>26</v>
      </c>
      <c r="N20" s="189">
        <v>8</v>
      </c>
      <c r="O20" s="189">
        <v>4</v>
      </c>
      <c r="P20" s="189">
        <v>3</v>
      </c>
      <c r="Q20" s="189">
        <v>12</v>
      </c>
      <c r="R20" s="189">
        <v>0</v>
      </c>
      <c r="S20" s="189">
        <v>1</v>
      </c>
      <c r="T20" s="189">
        <v>0</v>
      </c>
      <c r="U20" s="189">
        <v>8</v>
      </c>
      <c r="V20" s="189">
        <v>0</v>
      </c>
      <c r="W20" s="189">
        <v>0</v>
      </c>
      <c r="X20" s="188">
        <v>22</v>
      </c>
      <c r="Y20" s="223"/>
    </row>
    <row r="21" spans="1:25" ht="19.95" customHeight="1" x14ac:dyDescent="0.15">
      <c r="A21" s="181"/>
      <c r="B21" s="358" t="s">
        <v>122</v>
      </c>
      <c r="C21" s="358"/>
      <c r="D21" s="361" t="s">
        <v>244</v>
      </c>
      <c r="E21" s="361"/>
      <c r="F21" s="361"/>
      <c r="G21" s="179"/>
      <c r="H21" s="178">
        <f t="shared" si="1"/>
        <v>155</v>
      </c>
      <c r="I21" s="190">
        <v>17</v>
      </c>
      <c r="J21" s="189">
        <v>0</v>
      </c>
      <c r="K21" s="189">
        <v>0</v>
      </c>
      <c r="L21" s="189">
        <v>12</v>
      </c>
      <c r="M21" s="189">
        <v>24</v>
      </c>
      <c r="N21" s="189">
        <v>21</v>
      </c>
      <c r="O21" s="189">
        <v>0</v>
      </c>
      <c r="P21" s="189">
        <v>7</v>
      </c>
      <c r="Q21" s="189">
        <v>23</v>
      </c>
      <c r="R21" s="189">
        <v>0</v>
      </c>
      <c r="S21" s="189">
        <v>1</v>
      </c>
      <c r="T21" s="189">
        <v>0</v>
      </c>
      <c r="U21" s="189">
        <v>4</v>
      </c>
      <c r="V21" s="189">
        <v>1</v>
      </c>
      <c r="W21" s="189">
        <v>0</v>
      </c>
      <c r="X21" s="188">
        <v>45</v>
      </c>
      <c r="Y21" s="223"/>
    </row>
    <row r="22" spans="1:25" ht="19.95" customHeight="1" x14ac:dyDescent="0.15">
      <c r="A22" s="181"/>
      <c r="B22" s="358" t="s">
        <v>123</v>
      </c>
      <c r="C22" s="358"/>
      <c r="D22" s="361" t="s">
        <v>278</v>
      </c>
      <c r="E22" s="361"/>
      <c r="F22" s="361"/>
      <c r="G22" s="179"/>
      <c r="H22" s="178">
        <f t="shared" si="1"/>
        <v>123</v>
      </c>
      <c r="I22" s="190">
        <v>3</v>
      </c>
      <c r="J22" s="189">
        <v>0</v>
      </c>
      <c r="K22" s="189">
        <v>0</v>
      </c>
      <c r="L22" s="189">
        <v>7</v>
      </c>
      <c r="M22" s="189">
        <v>54</v>
      </c>
      <c r="N22" s="189">
        <v>13</v>
      </c>
      <c r="O22" s="189">
        <v>0</v>
      </c>
      <c r="P22" s="189">
        <v>3</v>
      </c>
      <c r="Q22" s="189">
        <v>18</v>
      </c>
      <c r="R22" s="189">
        <v>0</v>
      </c>
      <c r="S22" s="189">
        <v>2</v>
      </c>
      <c r="T22" s="189">
        <v>0</v>
      </c>
      <c r="U22" s="189">
        <v>14</v>
      </c>
      <c r="V22" s="189">
        <v>3</v>
      </c>
      <c r="W22" s="189">
        <v>0</v>
      </c>
      <c r="X22" s="188">
        <v>6</v>
      </c>
      <c r="Y22" s="223"/>
    </row>
    <row r="23" spans="1:25" ht="19.95" customHeight="1" x14ac:dyDescent="0.15">
      <c r="A23" s="181"/>
      <c r="B23" s="358" t="s">
        <v>124</v>
      </c>
      <c r="C23" s="358"/>
      <c r="D23" s="361" t="s">
        <v>276</v>
      </c>
      <c r="E23" s="361"/>
      <c r="F23" s="361"/>
      <c r="G23" s="179"/>
      <c r="H23" s="178">
        <f t="shared" si="1"/>
        <v>26</v>
      </c>
      <c r="I23" s="190">
        <v>1</v>
      </c>
      <c r="J23" s="189">
        <v>0</v>
      </c>
      <c r="K23" s="189">
        <v>0</v>
      </c>
      <c r="L23" s="189">
        <v>6</v>
      </c>
      <c r="M23" s="189">
        <v>5</v>
      </c>
      <c r="N23" s="189">
        <v>2</v>
      </c>
      <c r="O23" s="189">
        <v>0</v>
      </c>
      <c r="P23" s="189">
        <v>0</v>
      </c>
      <c r="Q23" s="189">
        <v>4</v>
      </c>
      <c r="R23" s="189">
        <v>0</v>
      </c>
      <c r="S23" s="189">
        <v>1</v>
      </c>
      <c r="T23" s="189">
        <v>0</v>
      </c>
      <c r="U23" s="189">
        <v>2</v>
      </c>
      <c r="V23" s="189">
        <v>0</v>
      </c>
      <c r="W23" s="189">
        <v>0</v>
      </c>
      <c r="X23" s="188">
        <v>5</v>
      </c>
      <c r="Y23" s="223"/>
    </row>
    <row r="24" spans="1:25" ht="19.95" customHeight="1" x14ac:dyDescent="0.15">
      <c r="A24" s="181"/>
      <c r="B24" s="358" t="s">
        <v>125</v>
      </c>
      <c r="C24" s="358"/>
      <c r="D24" s="361" t="s">
        <v>276</v>
      </c>
      <c r="E24" s="361"/>
      <c r="F24" s="361"/>
      <c r="G24" s="179"/>
      <c r="H24" s="178">
        <f t="shared" si="1"/>
        <v>70</v>
      </c>
      <c r="I24" s="190">
        <v>6</v>
      </c>
      <c r="J24" s="189">
        <v>0</v>
      </c>
      <c r="K24" s="189">
        <v>0</v>
      </c>
      <c r="L24" s="189">
        <v>10</v>
      </c>
      <c r="M24" s="189">
        <v>16</v>
      </c>
      <c r="N24" s="189">
        <v>3</v>
      </c>
      <c r="O24" s="189">
        <v>2</v>
      </c>
      <c r="P24" s="189">
        <v>0</v>
      </c>
      <c r="Q24" s="189">
        <v>10</v>
      </c>
      <c r="R24" s="189">
        <v>0</v>
      </c>
      <c r="S24" s="189">
        <v>0</v>
      </c>
      <c r="T24" s="189">
        <v>0</v>
      </c>
      <c r="U24" s="189">
        <v>9</v>
      </c>
      <c r="V24" s="189">
        <v>0</v>
      </c>
      <c r="W24" s="189">
        <v>0</v>
      </c>
      <c r="X24" s="188">
        <v>14</v>
      </c>
      <c r="Y24" s="223"/>
    </row>
    <row r="25" spans="1:25" ht="19.95" customHeight="1" x14ac:dyDescent="0.15">
      <c r="A25" s="181"/>
      <c r="B25" s="358" t="s">
        <v>126</v>
      </c>
      <c r="C25" s="358"/>
      <c r="D25" s="361" t="s">
        <v>244</v>
      </c>
      <c r="E25" s="361"/>
      <c r="F25" s="361"/>
      <c r="G25" s="179"/>
      <c r="H25" s="178">
        <f t="shared" si="1"/>
        <v>29</v>
      </c>
      <c r="I25" s="190">
        <v>1</v>
      </c>
      <c r="J25" s="189">
        <v>0</v>
      </c>
      <c r="K25" s="189">
        <v>0</v>
      </c>
      <c r="L25" s="189">
        <v>3</v>
      </c>
      <c r="M25" s="189">
        <v>12</v>
      </c>
      <c r="N25" s="189">
        <v>3</v>
      </c>
      <c r="O25" s="189">
        <v>1</v>
      </c>
      <c r="P25" s="189">
        <v>2</v>
      </c>
      <c r="Q25" s="189">
        <v>2</v>
      </c>
      <c r="R25" s="189">
        <v>0</v>
      </c>
      <c r="S25" s="189">
        <v>3</v>
      </c>
      <c r="T25" s="189">
        <v>0</v>
      </c>
      <c r="U25" s="189">
        <v>0</v>
      </c>
      <c r="V25" s="189">
        <v>0</v>
      </c>
      <c r="W25" s="189">
        <v>0</v>
      </c>
      <c r="X25" s="188">
        <v>2</v>
      </c>
      <c r="Y25" s="223"/>
    </row>
    <row r="26" spans="1:25" s="155" customFormat="1" ht="19.95" customHeight="1" thickBot="1" x14ac:dyDescent="0.2">
      <c r="A26" s="174"/>
      <c r="B26" s="370" t="s">
        <v>127</v>
      </c>
      <c r="C26" s="370"/>
      <c r="D26" s="367" t="s">
        <v>245</v>
      </c>
      <c r="E26" s="367"/>
      <c r="F26" s="367"/>
      <c r="G26" s="173"/>
      <c r="H26" s="172">
        <f t="shared" si="1"/>
        <v>49</v>
      </c>
      <c r="I26" s="283">
        <v>4</v>
      </c>
      <c r="J26" s="284">
        <v>0</v>
      </c>
      <c r="K26" s="284">
        <v>0</v>
      </c>
      <c r="L26" s="284">
        <v>1</v>
      </c>
      <c r="M26" s="284">
        <v>19</v>
      </c>
      <c r="N26" s="284">
        <v>5</v>
      </c>
      <c r="O26" s="284">
        <v>1</v>
      </c>
      <c r="P26" s="284">
        <v>0</v>
      </c>
      <c r="Q26" s="284">
        <v>5</v>
      </c>
      <c r="R26" s="284">
        <v>0</v>
      </c>
      <c r="S26" s="284">
        <v>1</v>
      </c>
      <c r="T26" s="284">
        <v>0</v>
      </c>
      <c r="U26" s="284">
        <v>9</v>
      </c>
      <c r="V26" s="284">
        <v>1</v>
      </c>
      <c r="W26" s="284">
        <v>0</v>
      </c>
      <c r="X26" s="285">
        <v>3</v>
      </c>
      <c r="Y26" s="223"/>
    </row>
    <row r="27" spans="1:25" s="155" customFormat="1" ht="7.5" customHeight="1" thickBot="1" x14ac:dyDescent="0.25">
      <c r="A27" s="224"/>
      <c r="B27" s="269"/>
      <c r="C27" s="269"/>
      <c r="D27" s="269"/>
      <c r="E27" s="304"/>
      <c r="F27" s="307"/>
      <c r="G27" s="255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25"/>
    </row>
    <row r="28" spans="1:25" s="156" customFormat="1" ht="7.2" customHeight="1" x14ac:dyDescent="0.15">
      <c r="A28" s="348" t="s">
        <v>67</v>
      </c>
      <c r="B28" s="349"/>
      <c r="C28" s="349"/>
      <c r="D28" s="349"/>
      <c r="E28" s="349"/>
      <c r="F28" s="349"/>
      <c r="G28" s="350"/>
      <c r="H28" s="184"/>
      <c r="I28" s="196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2"/>
      <c r="Y28" s="224"/>
    </row>
    <row r="29" spans="1:25" s="153" customFormat="1" ht="54" customHeight="1" x14ac:dyDescent="0.15">
      <c r="A29" s="351"/>
      <c r="B29" s="352"/>
      <c r="C29" s="352"/>
      <c r="D29" s="352"/>
      <c r="E29" s="352"/>
      <c r="F29" s="352"/>
      <c r="G29" s="353"/>
      <c r="H29" s="211" t="s">
        <v>16</v>
      </c>
      <c r="I29" s="210" t="s">
        <v>15</v>
      </c>
      <c r="J29" s="208" t="s">
        <v>14</v>
      </c>
      <c r="K29" s="208" t="s">
        <v>13</v>
      </c>
      <c r="L29" s="208" t="s">
        <v>12</v>
      </c>
      <c r="M29" s="208" t="s">
        <v>11</v>
      </c>
      <c r="N29" s="208" t="s">
        <v>10</v>
      </c>
      <c r="O29" s="208" t="s">
        <v>9</v>
      </c>
      <c r="P29" s="208" t="s">
        <v>8</v>
      </c>
      <c r="Q29" s="208" t="s">
        <v>7</v>
      </c>
      <c r="R29" s="208" t="s">
        <v>6</v>
      </c>
      <c r="S29" s="209" t="s">
        <v>5</v>
      </c>
      <c r="T29" s="208" t="s">
        <v>4</v>
      </c>
      <c r="U29" s="208" t="s">
        <v>3</v>
      </c>
      <c r="V29" s="208" t="s">
        <v>2</v>
      </c>
      <c r="W29" s="208" t="s">
        <v>1</v>
      </c>
      <c r="X29" s="215" t="s">
        <v>0</v>
      </c>
      <c r="Y29" s="191"/>
    </row>
    <row r="30" spans="1:25" s="153" customFormat="1" ht="6" customHeight="1" thickBot="1" x14ac:dyDescent="0.2">
      <c r="A30" s="354"/>
      <c r="B30" s="355"/>
      <c r="C30" s="355"/>
      <c r="D30" s="355"/>
      <c r="E30" s="355"/>
      <c r="F30" s="355"/>
      <c r="G30" s="356"/>
      <c r="H30" s="274"/>
      <c r="I30" s="275"/>
      <c r="J30" s="276"/>
      <c r="K30" s="276"/>
      <c r="L30" s="276"/>
      <c r="M30" s="276"/>
      <c r="N30" s="276"/>
      <c r="O30" s="276"/>
      <c r="P30" s="276"/>
      <c r="Q30" s="276"/>
      <c r="R30" s="276"/>
      <c r="S30" s="277"/>
      <c r="T30" s="276"/>
      <c r="U30" s="276"/>
      <c r="V30" s="276"/>
      <c r="W30" s="276"/>
      <c r="X30" s="278"/>
      <c r="Y30" s="191"/>
    </row>
    <row r="31" spans="1:25" s="153" customFormat="1" ht="15" customHeight="1" x14ac:dyDescent="0.15">
      <c r="A31" s="186"/>
      <c r="B31" s="364"/>
      <c r="C31" s="364"/>
      <c r="D31" s="364"/>
      <c r="E31" s="364"/>
      <c r="F31" s="364"/>
      <c r="G31" s="185"/>
      <c r="H31" s="282">
        <f t="shared" ref="H31:H54" si="2">SUM(I31:X31)</f>
        <v>0</v>
      </c>
      <c r="I31" s="280" t="s">
        <v>19</v>
      </c>
      <c r="J31" s="183" t="s">
        <v>19</v>
      </c>
      <c r="K31" s="183" t="s">
        <v>19</v>
      </c>
      <c r="L31" s="183" t="s">
        <v>19</v>
      </c>
      <c r="M31" s="183" t="s">
        <v>19</v>
      </c>
      <c r="N31" s="183" t="s">
        <v>19</v>
      </c>
      <c r="O31" s="183" t="s">
        <v>19</v>
      </c>
      <c r="P31" s="183" t="s">
        <v>19</v>
      </c>
      <c r="Q31" s="183" t="s">
        <v>19</v>
      </c>
      <c r="R31" s="183" t="s">
        <v>19</v>
      </c>
      <c r="S31" s="183" t="s">
        <v>19</v>
      </c>
      <c r="T31" s="183" t="s">
        <v>19</v>
      </c>
      <c r="U31" s="183" t="s">
        <v>19</v>
      </c>
      <c r="V31" s="183" t="s">
        <v>19</v>
      </c>
      <c r="W31" s="183" t="s">
        <v>19</v>
      </c>
      <c r="X31" s="182" t="s">
        <v>19</v>
      </c>
      <c r="Y31" s="191"/>
    </row>
    <row r="32" spans="1:25" ht="19.95" customHeight="1" x14ac:dyDescent="0.15">
      <c r="A32" s="181"/>
      <c r="B32" s="358" t="s">
        <v>128</v>
      </c>
      <c r="C32" s="358"/>
      <c r="D32" s="369" t="s">
        <v>120</v>
      </c>
      <c r="E32" s="369"/>
      <c r="F32" s="369"/>
      <c r="G32" s="179"/>
      <c r="H32" s="178">
        <f t="shared" si="2"/>
        <v>247</v>
      </c>
      <c r="I32" s="190">
        <v>0</v>
      </c>
      <c r="J32" s="189">
        <v>0</v>
      </c>
      <c r="K32" s="189">
        <v>0</v>
      </c>
      <c r="L32" s="189">
        <v>3</v>
      </c>
      <c r="M32" s="189">
        <v>16</v>
      </c>
      <c r="N32" s="189">
        <v>71</v>
      </c>
      <c r="O32" s="189">
        <v>1</v>
      </c>
      <c r="P32" s="189">
        <v>0</v>
      </c>
      <c r="Q32" s="189">
        <v>9</v>
      </c>
      <c r="R32" s="189">
        <v>0</v>
      </c>
      <c r="S32" s="189">
        <v>0</v>
      </c>
      <c r="T32" s="189">
        <v>0</v>
      </c>
      <c r="U32" s="189">
        <v>3</v>
      </c>
      <c r="V32" s="189">
        <v>0</v>
      </c>
      <c r="W32" s="189">
        <v>0</v>
      </c>
      <c r="X32" s="188">
        <v>144</v>
      </c>
      <c r="Y32" s="223"/>
    </row>
    <row r="33" spans="1:25" ht="19.95" customHeight="1" x14ac:dyDescent="0.15">
      <c r="A33" s="181"/>
      <c r="B33" s="358" t="s">
        <v>129</v>
      </c>
      <c r="C33" s="358"/>
      <c r="D33" s="361" t="s">
        <v>274</v>
      </c>
      <c r="E33" s="361"/>
      <c r="F33" s="361"/>
      <c r="G33" s="179"/>
      <c r="H33" s="178">
        <f t="shared" si="2"/>
        <v>132</v>
      </c>
      <c r="I33" s="190">
        <v>6</v>
      </c>
      <c r="J33" s="189">
        <v>0</v>
      </c>
      <c r="K33" s="189">
        <v>0</v>
      </c>
      <c r="L33" s="189">
        <v>9</v>
      </c>
      <c r="M33" s="189">
        <v>16</v>
      </c>
      <c r="N33" s="189">
        <v>36</v>
      </c>
      <c r="O33" s="189">
        <v>5</v>
      </c>
      <c r="P33" s="189">
        <v>7</v>
      </c>
      <c r="Q33" s="189">
        <v>25</v>
      </c>
      <c r="R33" s="189">
        <v>0</v>
      </c>
      <c r="S33" s="189">
        <v>25</v>
      </c>
      <c r="T33" s="189">
        <v>0</v>
      </c>
      <c r="U33" s="189">
        <v>2</v>
      </c>
      <c r="V33" s="189">
        <v>0</v>
      </c>
      <c r="W33" s="189">
        <v>0</v>
      </c>
      <c r="X33" s="188">
        <v>1</v>
      </c>
      <c r="Y33" s="223"/>
    </row>
    <row r="34" spans="1:25" ht="19.95" customHeight="1" x14ac:dyDescent="0.15">
      <c r="A34" s="181"/>
      <c r="B34" s="358" t="s">
        <v>130</v>
      </c>
      <c r="C34" s="358"/>
      <c r="D34" s="361" t="s">
        <v>262</v>
      </c>
      <c r="E34" s="361"/>
      <c r="F34" s="361"/>
      <c r="G34" s="179"/>
      <c r="H34" s="178">
        <f t="shared" si="2"/>
        <v>13</v>
      </c>
      <c r="I34" s="190">
        <v>0</v>
      </c>
      <c r="J34" s="189">
        <v>0</v>
      </c>
      <c r="K34" s="189">
        <v>0</v>
      </c>
      <c r="L34" s="189">
        <v>0</v>
      </c>
      <c r="M34" s="189">
        <v>1</v>
      </c>
      <c r="N34" s="189">
        <v>7</v>
      </c>
      <c r="O34" s="189">
        <v>0</v>
      </c>
      <c r="P34" s="189">
        <v>0</v>
      </c>
      <c r="Q34" s="189">
        <v>0</v>
      </c>
      <c r="R34" s="189">
        <v>0</v>
      </c>
      <c r="S34" s="189">
        <v>3</v>
      </c>
      <c r="T34" s="189">
        <v>0</v>
      </c>
      <c r="U34" s="189">
        <v>0</v>
      </c>
      <c r="V34" s="189">
        <v>0</v>
      </c>
      <c r="W34" s="189">
        <v>0</v>
      </c>
      <c r="X34" s="188">
        <v>2</v>
      </c>
      <c r="Y34" s="223"/>
    </row>
    <row r="35" spans="1:25" ht="19.95" customHeight="1" x14ac:dyDescent="0.15">
      <c r="A35" s="181"/>
      <c r="B35" s="358" t="s">
        <v>131</v>
      </c>
      <c r="C35" s="358"/>
      <c r="D35" s="361" t="s">
        <v>250</v>
      </c>
      <c r="E35" s="361"/>
      <c r="F35" s="361"/>
      <c r="G35" s="179"/>
      <c r="H35" s="178">
        <f t="shared" si="2"/>
        <v>41560</v>
      </c>
      <c r="I35" s="190">
        <v>2220</v>
      </c>
      <c r="J35" s="189">
        <v>0</v>
      </c>
      <c r="K35" s="189">
        <v>1</v>
      </c>
      <c r="L35" s="189">
        <v>0</v>
      </c>
      <c r="M35" s="189">
        <v>6</v>
      </c>
      <c r="N35" s="189">
        <v>8</v>
      </c>
      <c r="O35" s="189">
        <v>0</v>
      </c>
      <c r="P35" s="189">
        <v>0</v>
      </c>
      <c r="Q35" s="189">
        <v>0</v>
      </c>
      <c r="R35" s="189">
        <v>0</v>
      </c>
      <c r="S35" s="189">
        <v>26544</v>
      </c>
      <c r="T35" s="189">
        <v>0</v>
      </c>
      <c r="U35" s="189">
        <v>12781</v>
      </c>
      <c r="V35" s="189">
        <v>0</v>
      </c>
      <c r="W35" s="189">
        <v>0</v>
      </c>
      <c r="X35" s="188">
        <v>0</v>
      </c>
      <c r="Y35" s="223"/>
    </row>
    <row r="36" spans="1:25" ht="19.95" customHeight="1" x14ac:dyDescent="0.15">
      <c r="A36" s="181"/>
      <c r="B36" s="358" t="s">
        <v>132</v>
      </c>
      <c r="C36" s="358"/>
      <c r="D36" s="361" t="s">
        <v>244</v>
      </c>
      <c r="E36" s="361"/>
      <c r="F36" s="361"/>
      <c r="G36" s="179"/>
      <c r="H36" s="178">
        <f t="shared" si="2"/>
        <v>138</v>
      </c>
      <c r="I36" s="190">
        <v>0</v>
      </c>
      <c r="J36" s="189">
        <v>0</v>
      </c>
      <c r="K36" s="189">
        <v>0</v>
      </c>
      <c r="L36" s="189">
        <v>2</v>
      </c>
      <c r="M36" s="189">
        <v>19</v>
      </c>
      <c r="N36" s="189">
        <v>44</v>
      </c>
      <c r="O36" s="189">
        <v>4</v>
      </c>
      <c r="P36" s="189">
        <v>1</v>
      </c>
      <c r="Q36" s="189">
        <v>44</v>
      </c>
      <c r="R36" s="189">
        <v>4</v>
      </c>
      <c r="S36" s="189">
        <v>3</v>
      </c>
      <c r="T36" s="189">
        <v>0</v>
      </c>
      <c r="U36" s="189">
        <v>2</v>
      </c>
      <c r="V36" s="189">
        <v>0</v>
      </c>
      <c r="W36" s="189">
        <v>0</v>
      </c>
      <c r="X36" s="188">
        <v>15</v>
      </c>
      <c r="Y36" s="223"/>
    </row>
    <row r="37" spans="1:25" ht="19.95" customHeight="1" x14ac:dyDescent="0.15">
      <c r="A37" s="181"/>
      <c r="B37" s="358" t="s">
        <v>133</v>
      </c>
      <c r="C37" s="358"/>
      <c r="D37" s="361" t="s">
        <v>274</v>
      </c>
      <c r="E37" s="361"/>
      <c r="F37" s="361"/>
      <c r="G37" s="179"/>
      <c r="H37" s="178">
        <f t="shared" si="2"/>
        <v>46</v>
      </c>
      <c r="I37" s="190">
        <v>0</v>
      </c>
      <c r="J37" s="189">
        <v>0</v>
      </c>
      <c r="K37" s="189">
        <v>0</v>
      </c>
      <c r="L37" s="189">
        <v>0</v>
      </c>
      <c r="M37" s="189">
        <v>9</v>
      </c>
      <c r="N37" s="189">
        <v>31</v>
      </c>
      <c r="O37" s="189">
        <v>0</v>
      </c>
      <c r="P37" s="189">
        <v>1</v>
      </c>
      <c r="Q37" s="189">
        <v>2</v>
      </c>
      <c r="R37" s="189">
        <v>0</v>
      </c>
      <c r="S37" s="189">
        <v>0</v>
      </c>
      <c r="T37" s="189">
        <v>0</v>
      </c>
      <c r="U37" s="189">
        <v>2</v>
      </c>
      <c r="V37" s="189">
        <v>0</v>
      </c>
      <c r="W37" s="189">
        <v>0</v>
      </c>
      <c r="X37" s="188">
        <v>1</v>
      </c>
      <c r="Y37" s="223"/>
    </row>
    <row r="38" spans="1:25" ht="19.95" customHeight="1" x14ac:dyDescent="0.15">
      <c r="A38" s="181"/>
      <c r="B38" s="358" t="s">
        <v>134</v>
      </c>
      <c r="C38" s="358"/>
      <c r="D38" s="361" t="s">
        <v>285</v>
      </c>
      <c r="E38" s="361"/>
      <c r="F38" s="361"/>
      <c r="G38" s="179"/>
      <c r="H38" s="178">
        <f t="shared" si="2"/>
        <v>51</v>
      </c>
      <c r="I38" s="190">
        <v>5</v>
      </c>
      <c r="J38" s="189">
        <v>0</v>
      </c>
      <c r="K38" s="189">
        <v>0</v>
      </c>
      <c r="L38" s="189">
        <v>2</v>
      </c>
      <c r="M38" s="189">
        <v>8</v>
      </c>
      <c r="N38" s="189">
        <v>22</v>
      </c>
      <c r="O38" s="189">
        <v>10</v>
      </c>
      <c r="P38" s="189">
        <v>0</v>
      </c>
      <c r="Q38" s="189">
        <v>1</v>
      </c>
      <c r="R38" s="189">
        <v>0</v>
      </c>
      <c r="S38" s="189">
        <v>0</v>
      </c>
      <c r="T38" s="189">
        <v>0</v>
      </c>
      <c r="U38" s="189">
        <v>2</v>
      </c>
      <c r="V38" s="189">
        <v>0</v>
      </c>
      <c r="W38" s="189">
        <v>0</v>
      </c>
      <c r="X38" s="188">
        <v>1</v>
      </c>
      <c r="Y38" s="223"/>
    </row>
    <row r="39" spans="1:25" ht="19.95" customHeight="1" x14ac:dyDescent="0.15">
      <c r="A39" s="181"/>
      <c r="B39" s="358" t="s">
        <v>135</v>
      </c>
      <c r="C39" s="358"/>
      <c r="D39" s="361" t="s">
        <v>244</v>
      </c>
      <c r="E39" s="361"/>
      <c r="F39" s="361"/>
      <c r="G39" s="179"/>
      <c r="H39" s="178">
        <f t="shared" si="2"/>
        <v>29</v>
      </c>
      <c r="I39" s="190">
        <v>2</v>
      </c>
      <c r="J39" s="189">
        <v>27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0</v>
      </c>
      <c r="T39" s="189">
        <v>0</v>
      </c>
      <c r="U39" s="189">
        <v>0</v>
      </c>
      <c r="V39" s="189">
        <v>0</v>
      </c>
      <c r="W39" s="189">
        <v>0</v>
      </c>
      <c r="X39" s="188">
        <v>0</v>
      </c>
      <c r="Y39" s="223"/>
    </row>
    <row r="40" spans="1:25" ht="19.95" customHeight="1" x14ac:dyDescent="0.15">
      <c r="A40" s="181"/>
      <c r="B40" s="358" t="s">
        <v>136</v>
      </c>
      <c r="C40" s="358"/>
      <c r="D40" s="361" t="s">
        <v>244</v>
      </c>
      <c r="E40" s="361"/>
      <c r="F40" s="361"/>
      <c r="G40" s="179"/>
      <c r="H40" s="178">
        <f t="shared" si="2"/>
        <v>0</v>
      </c>
      <c r="I40" s="190" t="s">
        <v>273</v>
      </c>
      <c r="J40" s="189" t="s">
        <v>273</v>
      </c>
      <c r="K40" s="189" t="s">
        <v>273</v>
      </c>
      <c r="L40" s="189" t="s">
        <v>273</v>
      </c>
      <c r="M40" s="189" t="s">
        <v>246</v>
      </c>
      <c r="N40" s="189" t="s">
        <v>246</v>
      </c>
      <c r="O40" s="189" t="s">
        <v>273</v>
      </c>
      <c r="P40" s="189" t="s">
        <v>273</v>
      </c>
      <c r="Q40" s="189" t="s">
        <v>273</v>
      </c>
      <c r="R40" s="189" t="s">
        <v>273</v>
      </c>
      <c r="S40" s="189" t="s">
        <v>273</v>
      </c>
      <c r="T40" s="189" t="s">
        <v>248</v>
      </c>
      <c r="U40" s="189" t="s">
        <v>246</v>
      </c>
      <c r="V40" s="189" t="s">
        <v>248</v>
      </c>
      <c r="W40" s="189" t="s">
        <v>273</v>
      </c>
      <c r="X40" s="188" t="s">
        <v>273</v>
      </c>
      <c r="Y40" s="223"/>
    </row>
    <row r="41" spans="1:25" ht="19.95" customHeight="1" x14ac:dyDescent="0.15">
      <c r="A41" s="181"/>
      <c r="B41" s="358" t="s">
        <v>137</v>
      </c>
      <c r="C41" s="358"/>
      <c r="D41" s="361" t="s">
        <v>274</v>
      </c>
      <c r="E41" s="361"/>
      <c r="F41" s="361"/>
      <c r="G41" s="179"/>
      <c r="H41" s="178">
        <f t="shared" si="2"/>
        <v>0</v>
      </c>
      <c r="I41" s="190" t="s">
        <v>273</v>
      </c>
      <c r="J41" s="189" t="s">
        <v>273</v>
      </c>
      <c r="K41" s="189" t="s">
        <v>248</v>
      </c>
      <c r="L41" s="189" t="s">
        <v>247</v>
      </c>
      <c r="M41" s="189" t="s">
        <v>273</v>
      </c>
      <c r="N41" s="189" t="s">
        <v>273</v>
      </c>
      <c r="O41" s="189" t="s">
        <v>246</v>
      </c>
      <c r="P41" s="189" t="s">
        <v>273</v>
      </c>
      <c r="Q41" s="189" t="s">
        <v>273</v>
      </c>
      <c r="R41" s="189" t="s">
        <v>273</v>
      </c>
      <c r="S41" s="189" t="s">
        <v>273</v>
      </c>
      <c r="T41" s="189" t="s">
        <v>273</v>
      </c>
      <c r="U41" s="189" t="s">
        <v>273</v>
      </c>
      <c r="V41" s="189" t="s">
        <v>273</v>
      </c>
      <c r="W41" s="189" t="s">
        <v>273</v>
      </c>
      <c r="X41" s="188" t="s">
        <v>273</v>
      </c>
      <c r="Y41" s="223"/>
    </row>
    <row r="42" spans="1:25" ht="19.95" customHeight="1" x14ac:dyDescent="0.15">
      <c r="A42" s="181"/>
      <c r="B42" s="358" t="s">
        <v>138</v>
      </c>
      <c r="C42" s="358"/>
      <c r="D42" s="361" t="s">
        <v>274</v>
      </c>
      <c r="E42" s="361"/>
      <c r="F42" s="361"/>
      <c r="G42" s="179"/>
      <c r="H42" s="178">
        <f t="shared" si="2"/>
        <v>0</v>
      </c>
      <c r="I42" s="190" t="s">
        <v>273</v>
      </c>
      <c r="J42" s="189" t="s">
        <v>273</v>
      </c>
      <c r="K42" s="189" t="s">
        <v>247</v>
      </c>
      <c r="L42" s="189" t="s">
        <v>246</v>
      </c>
      <c r="M42" s="189" t="s">
        <v>273</v>
      </c>
      <c r="N42" s="189" t="s">
        <v>247</v>
      </c>
      <c r="O42" s="189" t="s">
        <v>273</v>
      </c>
      <c r="P42" s="189" t="s">
        <v>273</v>
      </c>
      <c r="Q42" s="189" t="s">
        <v>273</v>
      </c>
      <c r="R42" s="189" t="s">
        <v>248</v>
      </c>
      <c r="S42" s="189" t="s">
        <v>248</v>
      </c>
      <c r="T42" s="189" t="s">
        <v>273</v>
      </c>
      <c r="U42" s="189" t="s">
        <v>246</v>
      </c>
      <c r="V42" s="189" t="s">
        <v>273</v>
      </c>
      <c r="W42" s="189" t="s">
        <v>246</v>
      </c>
      <c r="X42" s="188" t="s">
        <v>273</v>
      </c>
      <c r="Y42" s="223"/>
    </row>
    <row r="43" spans="1:25" ht="19.95" customHeight="1" x14ac:dyDescent="0.15">
      <c r="A43" s="181"/>
      <c r="B43" s="358" t="s">
        <v>139</v>
      </c>
      <c r="C43" s="358"/>
      <c r="D43" s="361" t="s">
        <v>274</v>
      </c>
      <c r="E43" s="361"/>
      <c r="F43" s="361"/>
      <c r="G43" s="179"/>
      <c r="H43" s="178">
        <f t="shared" si="2"/>
        <v>0</v>
      </c>
      <c r="I43" s="190" t="s">
        <v>273</v>
      </c>
      <c r="J43" s="189" t="s">
        <v>246</v>
      </c>
      <c r="K43" s="189" t="s">
        <v>273</v>
      </c>
      <c r="L43" s="189" t="s">
        <v>273</v>
      </c>
      <c r="M43" s="189" t="s">
        <v>246</v>
      </c>
      <c r="N43" s="189" t="s">
        <v>273</v>
      </c>
      <c r="O43" s="189" t="s">
        <v>273</v>
      </c>
      <c r="P43" s="189" t="s">
        <v>273</v>
      </c>
      <c r="Q43" s="189" t="s">
        <v>273</v>
      </c>
      <c r="R43" s="189" t="s">
        <v>273</v>
      </c>
      <c r="S43" s="189" t="s">
        <v>273</v>
      </c>
      <c r="T43" s="189" t="s">
        <v>273</v>
      </c>
      <c r="U43" s="189" t="s">
        <v>273</v>
      </c>
      <c r="V43" s="189" t="s">
        <v>247</v>
      </c>
      <c r="W43" s="189" t="s">
        <v>273</v>
      </c>
      <c r="X43" s="188" t="s">
        <v>246</v>
      </c>
      <c r="Y43" s="223"/>
    </row>
    <row r="44" spans="1:25" ht="19.95" customHeight="1" x14ac:dyDescent="0.15">
      <c r="A44" s="181"/>
      <c r="B44" s="358" t="s">
        <v>140</v>
      </c>
      <c r="C44" s="358"/>
      <c r="D44" s="361" t="s">
        <v>244</v>
      </c>
      <c r="E44" s="361"/>
      <c r="F44" s="361"/>
      <c r="G44" s="179"/>
      <c r="H44" s="178">
        <f t="shared" si="2"/>
        <v>0</v>
      </c>
      <c r="I44" s="190" t="s">
        <v>247</v>
      </c>
      <c r="J44" s="189" t="s">
        <v>273</v>
      </c>
      <c r="K44" s="189" t="s">
        <v>273</v>
      </c>
      <c r="L44" s="189" t="s">
        <v>246</v>
      </c>
      <c r="M44" s="189" t="s">
        <v>273</v>
      </c>
      <c r="N44" s="189" t="s">
        <v>273</v>
      </c>
      <c r="O44" s="189" t="s">
        <v>273</v>
      </c>
      <c r="P44" s="189" t="s">
        <v>273</v>
      </c>
      <c r="Q44" s="189" t="s">
        <v>273</v>
      </c>
      <c r="R44" s="189" t="s">
        <v>273</v>
      </c>
      <c r="S44" s="189" t="s">
        <v>273</v>
      </c>
      <c r="T44" s="189" t="s">
        <v>273</v>
      </c>
      <c r="U44" s="189" t="s">
        <v>273</v>
      </c>
      <c r="V44" s="189" t="s">
        <v>246</v>
      </c>
      <c r="W44" s="189" t="s">
        <v>273</v>
      </c>
      <c r="X44" s="188" t="s">
        <v>273</v>
      </c>
      <c r="Y44" s="223"/>
    </row>
    <row r="45" spans="1:25" ht="19.95" customHeight="1" x14ac:dyDescent="0.15">
      <c r="A45" s="181"/>
      <c r="B45" s="358" t="s">
        <v>141</v>
      </c>
      <c r="C45" s="358"/>
      <c r="D45" s="361" t="s">
        <v>274</v>
      </c>
      <c r="E45" s="361"/>
      <c r="F45" s="361"/>
      <c r="G45" s="179"/>
      <c r="H45" s="178">
        <f t="shared" si="2"/>
        <v>0</v>
      </c>
      <c r="I45" s="190" t="s">
        <v>246</v>
      </c>
      <c r="J45" s="189" t="s">
        <v>273</v>
      </c>
      <c r="K45" s="189" t="s">
        <v>246</v>
      </c>
      <c r="L45" s="189" t="s">
        <v>273</v>
      </c>
      <c r="M45" s="189" t="s">
        <v>273</v>
      </c>
      <c r="N45" s="189" t="s">
        <v>248</v>
      </c>
      <c r="O45" s="189" t="s">
        <v>246</v>
      </c>
      <c r="P45" s="189" t="s">
        <v>273</v>
      </c>
      <c r="Q45" s="189" t="s">
        <v>273</v>
      </c>
      <c r="R45" s="189" t="s">
        <v>246</v>
      </c>
      <c r="S45" s="189" t="s">
        <v>248</v>
      </c>
      <c r="T45" s="189" t="s">
        <v>273</v>
      </c>
      <c r="U45" s="189" t="s">
        <v>273</v>
      </c>
      <c r="V45" s="189" t="s">
        <v>248</v>
      </c>
      <c r="W45" s="189" t="s">
        <v>248</v>
      </c>
      <c r="X45" s="188" t="s">
        <v>273</v>
      </c>
      <c r="Y45" s="223"/>
    </row>
    <row r="46" spans="1:25" ht="19.95" customHeight="1" x14ac:dyDescent="0.15">
      <c r="A46" s="181"/>
      <c r="B46" s="358" t="s">
        <v>142</v>
      </c>
      <c r="C46" s="358"/>
      <c r="D46" s="361" t="s">
        <v>272</v>
      </c>
      <c r="E46" s="361"/>
      <c r="F46" s="361"/>
      <c r="G46" s="179"/>
      <c r="H46" s="178">
        <f t="shared" si="2"/>
        <v>0</v>
      </c>
      <c r="I46" s="190" t="s">
        <v>271</v>
      </c>
      <c r="J46" s="189" t="s">
        <v>248</v>
      </c>
      <c r="K46" s="189" t="s">
        <v>267</v>
      </c>
      <c r="L46" s="189" t="s">
        <v>246</v>
      </c>
      <c r="M46" s="189" t="s">
        <v>246</v>
      </c>
      <c r="N46" s="189" t="s">
        <v>246</v>
      </c>
      <c r="O46" s="189" t="s">
        <v>248</v>
      </c>
      <c r="P46" s="189" t="s">
        <v>248</v>
      </c>
      <c r="Q46" s="189" t="s">
        <v>267</v>
      </c>
      <c r="R46" s="189" t="s">
        <v>248</v>
      </c>
      <c r="S46" s="189" t="s">
        <v>248</v>
      </c>
      <c r="T46" s="189" t="s">
        <v>246</v>
      </c>
      <c r="U46" s="189" t="s">
        <v>248</v>
      </c>
      <c r="V46" s="189" t="s">
        <v>271</v>
      </c>
      <c r="W46" s="189" t="s">
        <v>271</v>
      </c>
      <c r="X46" s="188" t="s">
        <v>248</v>
      </c>
      <c r="Y46" s="223"/>
    </row>
    <row r="47" spans="1:25" ht="19.95" customHeight="1" x14ac:dyDescent="0.15">
      <c r="A47" s="181"/>
      <c r="B47" s="358" t="s">
        <v>143</v>
      </c>
      <c r="C47" s="358"/>
      <c r="D47" s="361" t="s">
        <v>245</v>
      </c>
      <c r="E47" s="361"/>
      <c r="F47" s="361"/>
      <c r="G47" s="179"/>
      <c r="H47" s="178">
        <f t="shared" si="2"/>
        <v>386</v>
      </c>
      <c r="I47" s="190">
        <v>29</v>
      </c>
      <c r="J47" s="189">
        <v>0</v>
      </c>
      <c r="K47" s="189">
        <v>0</v>
      </c>
      <c r="L47" s="189">
        <v>54</v>
      </c>
      <c r="M47" s="189">
        <v>65</v>
      </c>
      <c r="N47" s="189">
        <v>127</v>
      </c>
      <c r="O47" s="189">
        <v>0</v>
      </c>
      <c r="P47" s="189">
        <v>0</v>
      </c>
      <c r="Q47" s="189">
        <v>45</v>
      </c>
      <c r="R47" s="189">
        <v>0</v>
      </c>
      <c r="S47" s="189">
        <v>12</v>
      </c>
      <c r="T47" s="189">
        <v>0</v>
      </c>
      <c r="U47" s="189">
        <v>0</v>
      </c>
      <c r="V47" s="189">
        <v>0</v>
      </c>
      <c r="W47" s="189">
        <v>2</v>
      </c>
      <c r="X47" s="188">
        <v>52</v>
      </c>
      <c r="Y47" s="223"/>
    </row>
    <row r="48" spans="1:25" ht="19.95" customHeight="1" x14ac:dyDescent="0.15">
      <c r="A48" s="181"/>
      <c r="B48" s="358" t="s">
        <v>144</v>
      </c>
      <c r="C48" s="358"/>
      <c r="D48" s="361" t="s">
        <v>272</v>
      </c>
      <c r="E48" s="361"/>
      <c r="F48" s="361"/>
      <c r="G48" s="179"/>
      <c r="H48" s="178">
        <f t="shared" si="2"/>
        <v>11</v>
      </c>
      <c r="I48" s="190">
        <v>0</v>
      </c>
      <c r="J48" s="189">
        <v>0</v>
      </c>
      <c r="K48" s="189">
        <v>0</v>
      </c>
      <c r="L48" s="189">
        <v>0</v>
      </c>
      <c r="M48" s="189">
        <v>0</v>
      </c>
      <c r="N48" s="189">
        <v>9</v>
      </c>
      <c r="O48" s="189">
        <v>0</v>
      </c>
      <c r="P48" s="189">
        <v>0</v>
      </c>
      <c r="Q48" s="189">
        <v>0</v>
      </c>
      <c r="R48" s="189">
        <v>0</v>
      </c>
      <c r="S48" s="189">
        <v>0</v>
      </c>
      <c r="T48" s="189">
        <v>0</v>
      </c>
      <c r="U48" s="189">
        <v>0</v>
      </c>
      <c r="V48" s="189">
        <v>0</v>
      </c>
      <c r="W48" s="189">
        <v>0</v>
      </c>
      <c r="X48" s="188">
        <v>2</v>
      </c>
      <c r="Y48" s="223"/>
    </row>
    <row r="49" spans="1:25" ht="19.95" customHeight="1" x14ac:dyDescent="0.15">
      <c r="A49" s="181"/>
      <c r="B49" s="358" t="s">
        <v>145</v>
      </c>
      <c r="C49" s="358"/>
      <c r="D49" s="361" t="s">
        <v>284</v>
      </c>
      <c r="E49" s="361"/>
      <c r="F49" s="361"/>
      <c r="G49" s="179"/>
      <c r="H49" s="178">
        <f t="shared" si="2"/>
        <v>1</v>
      </c>
      <c r="I49" s="190">
        <v>0</v>
      </c>
      <c r="J49" s="189">
        <v>0</v>
      </c>
      <c r="K49" s="189">
        <v>0</v>
      </c>
      <c r="L49" s="189">
        <v>0</v>
      </c>
      <c r="M49" s="189">
        <v>0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  <c r="T49" s="189">
        <v>0</v>
      </c>
      <c r="U49" s="189">
        <v>0</v>
      </c>
      <c r="V49" s="189">
        <v>0</v>
      </c>
      <c r="W49" s="189">
        <v>0</v>
      </c>
      <c r="X49" s="188">
        <v>1</v>
      </c>
      <c r="Y49" s="223"/>
    </row>
    <row r="50" spans="1:25" ht="19.95" customHeight="1" x14ac:dyDescent="0.15">
      <c r="A50" s="181"/>
      <c r="B50" s="358" t="s">
        <v>146</v>
      </c>
      <c r="C50" s="358"/>
      <c r="D50" s="361" t="s">
        <v>283</v>
      </c>
      <c r="E50" s="361"/>
      <c r="F50" s="361"/>
      <c r="G50" s="179"/>
      <c r="H50" s="178">
        <f t="shared" si="2"/>
        <v>52</v>
      </c>
      <c r="I50" s="190">
        <v>0</v>
      </c>
      <c r="J50" s="189">
        <v>0</v>
      </c>
      <c r="K50" s="189">
        <v>1</v>
      </c>
      <c r="L50" s="189">
        <v>13</v>
      </c>
      <c r="M50" s="189">
        <v>18</v>
      </c>
      <c r="N50" s="189">
        <v>5</v>
      </c>
      <c r="O50" s="189">
        <v>1</v>
      </c>
      <c r="P50" s="189">
        <v>0</v>
      </c>
      <c r="Q50" s="189">
        <v>5</v>
      </c>
      <c r="R50" s="189">
        <v>0</v>
      </c>
      <c r="S50" s="189">
        <v>1</v>
      </c>
      <c r="T50" s="189">
        <v>0</v>
      </c>
      <c r="U50" s="189">
        <v>4</v>
      </c>
      <c r="V50" s="189">
        <v>0</v>
      </c>
      <c r="W50" s="189">
        <v>0</v>
      </c>
      <c r="X50" s="188">
        <v>4</v>
      </c>
      <c r="Y50" s="223"/>
    </row>
    <row r="51" spans="1:25" ht="19.95" customHeight="1" x14ac:dyDescent="0.15">
      <c r="A51" s="181"/>
      <c r="B51" s="358" t="s">
        <v>147</v>
      </c>
      <c r="C51" s="358"/>
      <c r="D51" s="369" t="s">
        <v>201</v>
      </c>
      <c r="E51" s="369"/>
      <c r="F51" s="369"/>
      <c r="G51" s="179"/>
      <c r="H51" s="178">
        <f t="shared" si="2"/>
        <v>1146</v>
      </c>
      <c r="I51" s="190">
        <v>13</v>
      </c>
      <c r="J51" s="189">
        <v>13</v>
      </c>
      <c r="K51" s="189">
        <v>3</v>
      </c>
      <c r="L51" s="189">
        <v>24</v>
      </c>
      <c r="M51" s="189">
        <v>4</v>
      </c>
      <c r="N51" s="189">
        <v>42</v>
      </c>
      <c r="O51" s="189">
        <v>3</v>
      </c>
      <c r="P51" s="189" t="s">
        <v>269</v>
      </c>
      <c r="Q51" s="189">
        <v>2</v>
      </c>
      <c r="R51" s="189">
        <v>0</v>
      </c>
      <c r="S51" s="189">
        <v>1024</v>
      </c>
      <c r="T51" s="189">
        <v>0</v>
      </c>
      <c r="U51" s="189">
        <v>9</v>
      </c>
      <c r="V51" s="189">
        <v>0</v>
      </c>
      <c r="W51" s="189">
        <v>0</v>
      </c>
      <c r="X51" s="188">
        <v>9</v>
      </c>
      <c r="Y51" s="223"/>
    </row>
    <row r="52" spans="1:25" ht="19.95" customHeight="1" x14ac:dyDescent="0.15">
      <c r="A52" s="181"/>
      <c r="B52" s="358" t="s">
        <v>149</v>
      </c>
      <c r="C52" s="358"/>
      <c r="D52" s="369" t="s">
        <v>120</v>
      </c>
      <c r="E52" s="369"/>
      <c r="F52" s="369"/>
      <c r="G52" s="179"/>
      <c r="H52" s="178">
        <f t="shared" si="2"/>
        <v>118</v>
      </c>
      <c r="I52" s="190">
        <v>3</v>
      </c>
      <c r="J52" s="189">
        <v>0</v>
      </c>
      <c r="K52" s="189">
        <v>1</v>
      </c>
      <c r="L52" s="189">
        <v>44</v>
      </c>
      <c r="M52" s="189">
        <v>6</v>
      </c>
      <c r="N52" s="189">
        <v>25</v>
      </c>
      <c r="O52" s="189">
        <v>4</v>
      </c>
      <c r="P52" s="189">
        <v>1</v>
      </c>
      <c r="Q52" s="189">
        <v>1</v>
      </c>
      <c r="R52" s="189">
        <v>0</v>
      </c>
      <c r="S52" s="189">
        <v>12</v>
      </c>
      <c r="T52" s="189">
        <v>0</v>
      </c>
      <c r="U52" s="189">
        <v>12</v>
      </c>
      <c r="V52" s="189">
        <v>2</v>
      </c>
      <c r="W52" s="189">
        <v>0</v>
      </c>
      <c r="X52" s="188">
        <v>7</v>
      </c>
      <c r="Y52" s="223"/>
    </row>
    <row r="53" spans="1:25" ht="19.95" customHeight="1" x14ac:dyDescent="0.15">
      <c r="A53" s="181"/>
      <c r="B53" s="358" t="s">
        <v>150</v>
      </c>
      <c r="C53" s="358"/>
      <c r="D53" s="361" t="s">
        <v>245</v>
      </c>
      <c r="E53" s="361"/>
      <c r="F53" s="361"/>
      <c r="G53" s="179"/>
      <c r="H53" s="178">
        <f t="shared" si="2"/>
        <v>51</v>
      </c>
      <c r="I53" s="190">
        <v>9</v>
      </c>
      <c r="J53" s="189">
        <v>0</v>
      </c>
      <c r="K53" s="189">
        <v>0</v>
      </c>
      <c r="L53" s="189">
        <v>8</v>
      </c>
      <c r="M53" s="189">
        <v>9</v>
      </c>
      <c r="N53" s="189">
        <v>11</v>
      </c>
      <c r="O53" s="189">
        <v>1</v>
      </c>
      <c r="P53" s="189">
        <v>0</v>
      </c>
      <c r="Q53" s="189">
        <v>2</v>
      </c>
      <c r="R53" s="189">
        <v>0</v>
      </c>
      <c r="S53" s="189">
        <v>1</v>
      </c>
      <c r="T53" s="189">
        <v>0</v>
      </c>
      <c r="U53" s="189">
        <v>7</v>
      </c>
      <c r="V53" s="189">
        <v>2</v>
      </c>
      <c r="W53" s="189">
        <v>0</v>
      </c>
      <c r="X53" s="188">
        <v>1</v>
      </c>
      <c r="Y53" s="223"/>
    </row>
    <row r="54" spans="1:25" s="155" customFormat="1" ht="19.95" customHeight="1" thickBot="1" x14ac:dyDescent="0.2">
      <c r="A54" s="174"/>
      <c r="B54" s="370" t="s">
        <v>151</v>
      </c>
      <c r="C54" s="370"/>
      <c r="D54" s="367" t="s">
        <v>244</v>
      </c>
      <c r="E54" s="367"/>
      <c r="F54" s="367"/>
      <c r="G54" s="173"/>
      <c r="H54" s="172">
        <f t="shared" si="2"/>
        <v>18</v>
      </c>
      <c r="I54" s="283">
        <v>2</v>
      </c>
      <c r="J54" s="284">
        <v>0</v>
      </c>
      <c r="K54" s="284">
        <v>0</v>
      </c>
      <c r="L54" s="284">
        <v>3</v>
      </c>
      <c r="M54" s="284">
        <v>1</v>
      </c>
      <c r="N54" s="284">
        <v>8</v>
      </c>
      <c r="O54" s="284">
        <v>0</v>
      </c>
      <c r="P54" s="284">
        <v>0</v>
      </c>
      <c r="Q54" s="284">
        <v>0</v>
      </c>
      <c r="R54" s="284">
        <v>0</v>
      </c>
      <c r="S54" s="284">
        <v>2</v>
      </c>
      <c r="T54" s="284">
        <v>0</v>
      </c>
      <c r="U54" s="284">
        <v>2</v>
      </c>
      <c r="V54" s="284">
        <v>0</v>
      </c>
      <c r="W54" s="284">
        <v>0</v>
      </c>
      <c r="X54" s="285">
        <v>0</v>
      </c>
      <c r="Y54" s="223"/>
    </row>
    <row r="55" spans="1:25" s="155" customFormat="1" ht="7.5" customHeight="1" thickBot="1" x14ac:dyDescent="0.25">
      <c r="A55" s="224"/>
      <c r="B55" s="269"/>
      <c r="C55" s="269"/>
      <c r="D55" s="269"/>
      <c r="E55" s="304"/>
      <c r="F55" s="307"/>
      <c r="G55" s="255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25"/>
    </row>
    <row r="56" spans="1:25" s="273" customFormat="1" ht="7.2" customHeight="1" x14ac:dyDescent="0.15">
      <c r="A56" s="348" t="s">
        <v>67</v>
      </c>
      <c r="B56" s="349"/>
      <c r="C56" s="349"/>
      <c r="D56" s="349"/>
      <c r="E56" s="349"/>
      <c r="F56" s="349"/>
      <c r="G56" s="350"/>
      <c r="H56" s="184"/>
      <c r="I56" s="196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2"/>
      <c r="Y56" s="266"/>
    </row>
    <row r="57" spans="1:25" s="153" customFormat="1" ht="54" customHeight="1" x14ac:dyDescent="0.15">
      <c r="A57" s="351"/>
      <c r="B57" s="352"/>
      <c r="C57" s="352"/>
      <c r="D57" s="352"/>
      <c r="E57" s="352"/>
      <c r="F57" s="352"/>
      <c r="G57" s="353"/>
      <c r="H57" s="211" t="s">
        <v>16</v>
      </c>
      <c r="I57" s="210" t="s">
        <v>15</v>
      </c>
      <c r="J57" s="208" t="s">
        <v>14</v>
      </c>
      <c r="K57" s="208" t="s">
        <v>13</v>
      </c>
      <c r="L57" s="208" t="s">
        <v>12</v>
      </c>
      <c r="M57" s="208" t="s">
        <v>11</v>
      </c>
      <c r="N57" s="208" t="s">
        <v>10</v>
      </c>
      <c r="O57" s="208" t="s">
        <v>9</v>
      </c>
      <c r="P57" s="208" t="s">
        <v>8</v>
      </c>
      <c r="Q57" s="208" t="s">
        <v>7</v>
      </c>
      <c r="R57" s="208" t="s">
        <v>6</v>
      </c>
      <c r="S57" s="209" t="s">
        <v>5</v>
      </c>
      <c r="T57" s="208" t="s">
        <v>4</v>
      </c>
      <c r="U57" s="208" t="s">
        <v>3</v>
      </c>
      <c r="V57" s="208" t="s">
        <v>2</v>
      </c>
      <c r="W57" s="208" t="s">
        <v>1</v>
      </c>
      <c r="X57" s="215" t="s">
        <v>0</v>
      </c>
      <c r="Y57" s="191"/>
    </row>
    <row r="58" spans="1:25" s="153" customFormat="1" ht="6" customHeight="1" thickBot="1" x14ac:dyDescent="0.2">
      <c r="A58" s="354"/>
      <c r="B58" s="355"/>
      <c r="C58" s="355"/>
      <c r="D58" s="355"/>
      <c r="E58" s="355"/>
      <c r="F58" s="355"/>
      <c r="G58" s="356"/>
      <c r="H58" s="274"/>
      <c r="I58" s="275"/>
      <c r="J58" s="276"/>
      <c r="K58" s="276"/>
      <c r="L58" s="276"/>
      <c r="M58" s="276"/>
      <c r="N58" s="276"/>
      <c r="O58" s="276"/>
      <c r="P58" s="276"/>
      <c r="Q58" s="276"/>
      <c r="R58" s="276"/>
      <c r="S58" s="277"/>
      <c r="T58" s="276"/>
      <c r="U58" s="276"/>
      <c r="V58" s="276"/>
      <c r="W58" s="276"/>
      <c r="X58" s="278"/>
      <c r="Y58" s="191"/>
    </row>
    <row r="59" spans="1:25" s="153" customFormat="1" ht="15" customHeight="1" x14ac:dyDescent="0.15">
      <c r="A59" s="186"/>
      <c r="B59" s="364"/>
      <c r="C59" s="364"/>
      <c r="D59" s="364"/>
      <c r="E59" s="364"/>
      <c r="F59" s="364"/>
      <c r="G59" s="185"/>
      <c r="H59" s="184" t="s">
        <v>19</v>
      </c>
      <c r="I59" s="280" t="s">
        <v>19</v>
      </c>
      <c r="J59" s="183" t="s">
        <v>19</v>
      </c>
      <c r="K59" s="183" t="s">
        <v>19</v>
      </c>
      <c r="L59" s="183" t="s">
        <v>19</v>
      </c>
      <c r="M59" s="183" t="s">
        <v>19</v>
      </c>
      <c r="N59" s="183" t="s">
        <v>19</v>
      </c>
      <c r="O59" s="183" t="s">
        <v>19</v>
      </c>
      <c r="P59" s="183" t="s">
        <v>19</v>
      </c>
      <c r="Q59" s="183" t="s">
        <v>19</v>
      </c>
      <c r="R59" s="183" t="s">
        <v>19</v>
      </c>
      <c r="S59" s="183" t="s">
        <v>19</v>
      </c>
      <c r="T59" s="183" t="s">
        <v>19</v>
      </c>
      <c r="U59" s="183" t="s">
        <v>19</v>
      </c>
      <c r="V59" s="183" t="s">
        <v>19</v>
      </c>
      <c r="W59" s="183" t="s">
        <v>19</v>
      </c>
      <c r="X59" s="182" t="s">
        <v>19</v>
      </c>
      <c r="Y59" s="191"/>
    </row>
    <row r="60" spans="1:25" ht="19.95" customHeight="1" x14ac:dyDescent="0.15">
      <c r="A60" s="181"/>
      <c r="B60" s="358" t="s">
        <v>152</v>
      </c>
      <c r="C60" s="358"/>
      <c r="D60" s="369" t="s">
        <v>120</v>
      </c>
      <c r="E60" s="369"/>
      <c r="F60" s="369"/>
      <c r="G60" s="179"/>
      <c r="H60" s="178">
        <f t="shared" ref="H60:H82" si="3">SUM(I60:X60)</f>
        <v>47</v>
      </c>
      <c r="I60" s="226" t="s">
        <v>286</v>
      </c>
      <c r="J60" s="189">
        <v>0</v>
      </c>
      <c r="K60" s="189">
        <v>0</v>
      </c>
      <c r="L60" s="227">
        <v>11</v>
      </c>
      <c r="M60" s="227">
        <v>20</v>
      </c>
      <c r="N60" s="227">
        <v>4</v>
      </c>
      <c r="O60" s="189">
        <v>1</v>
      </c>
      <c r="P60" s="189">
        <v>2</v>
      </c>
      <c r="Q60" s="227">
        <v>6</v>
      </c>
      <c r="R60" s="189">
        <v>0</v>
      </c>
      <c r="S60" s="189">
        <v>0</v>
      </c>
      <c r="T60" s="189">
        <v>0</v>
      </c>
      <c r="U60" s="189">
        <v>3</v>
      </c>
      <c r="V60" s="189">
        <v>0</v>
      </c>
      <c r="W60" s="189">
        <v>0</v>
      </c>
      <c r="X60" s="188">
        <v>0</v>
      </c>
      <c r="Y60" s="223"/>
    </row>
    <row r="61" spans="1:25" ht="19.95" customHeight="1" x14ac:dyDescent="0.15">
      <c r="A61" s="181"/>
      <c r="B61" s="358" t="s">
        <v>153</v>
      </c>
      <c r="C61" s="358"/>
      <c r="D61" s="361" t="s">
        <v>268</v>
      </c>
      <c r="E61" s="361"/>
      <c r="F61" s="361"/>
      <c r="G61" s="179"/>
      <c r="H61" s="178">
        <f t="shared" si="3"/>
        <v>45</v>
      </c>
      <c r="I61" s="226">
        <v>4</v>
      </c>
      <c r="J61" s="189">
        <v>0</v>
      </c>
      <c r="K61" s="189">
        <v>0</v>
      </c>
      <c r="L61" s="227">
        <v>3</v>
      </c>
      <c r="M61" s="227">
        <v>29</v>
      </c>
      <c r="N61" s="227">
        <v>5</v>
      </c>
      <c r="O61" s="189">
        <v>0</v>
      </c>
      <c r="P61" s="189">
        <v>0</v>
      </c>
      <c r="Q61" s="227">
        <v>1</v>
      </c>
      <c r="R61" s="189">
        <v>0</v>
      </c>
      <c r="S61" s="227">
        <v>1</v>
      </c>
      <c r="T61" s="189">
        <v>0</v>
      </c>
      <c r="U61" s="227" t="s">
        <v>287</v>
      </c>
      <c r="V61" s="189">
        <v>1</v>
      </c>
      <c r="W61" s="189">
        <v>0</v>
      </c>
      <c r="X61" s="228">
        <v>1</v>
      </c>
      <c r="Y61" s="223"/>
    </row>
    <row r="62" spans="1:25" ht="19.95" customHeight="1" x14ac:dyDescent="0.15">
      <c r="A62" s="181"/>
      <c r="B62" s="358" t="s">
        <v>154</v>
      </c>
      <c r="C62" s="358"/>
      <c r="D62" s="361" t="s">
        <v>266</v>
      </c>
      <c r="E62" s="361"/>
      <c r="F62" s="361"/>
      <c r="G62" s="179"/>
      <c r="H62" s="178">
        <f t="shared" si="3"/>
        <v>71</v>
      </c>
      <c r="I62" s="190">
        <v>2</v>
      </c>
      <c r="J62" s="189">
        <v>0</v>
      </c>
      <c r="K62" s="189">
        <v>0</v>
      </c>
      <c r="L62" s="189">
        <v>10</v>
      </c>
      <c r="M62" s="189">
        <v>10</v>
      </c>
      <c r="N62" s="189">
        <v>36</v>
      </c>
      <c r="O62" s="189">
        <v>0</v>
      </c>
      <c r="P62" s="189">
        <v>1</v>
      </c>
      <c r="Q62" s="189">
        <v>1</v>
      </c>
      <c r="R62" s="189">
        <v>0</v>
      </c>
      <c r="S62" s="189">
        <v>7</v>
      </c>
      <c r="T62" s="189">
        <v>0</v>
      </c>
      <c r="U62" s="189">
        <v>2</v>
      </c>
      <c r="V62" s="189">
        <v>1</v>
      </c>
      <c r="W62" s="189">
        <v>0</v>
      </c>
      <c r="X62" s="188">
        <v>1</v>
      </c>
      <c r="Y62" s="223"/>
    </row>
    <row r="63" spans="1:25" ht="19.95" customHeight="1" x14ac:dyDescent="0.15">
      <c r="A63" s="181"/>
      <c r="B63" s="358" t="s">
        <v>155</v>
      </c>
      <c r="C63" s="358"/>
      <c r="D63" s="361" t="s">
        <v>266</v>
      </c>
      <c r="E63" s="361"/>
      <c r="F63" s="361"/>
      <c r="G63" s="179"/>
      <c r="H63" s="178">
        <f t="shared" si="3"/>
        <v>67</v>
      </c>
      <c r="I63" s="190">
        <v>3</v>
      </c>
      <c r="J63" s="189">
        <v>0</v>
      </c>
      <c r="K63" s="189">
        <v>0</v>
      </c>
      <c r="L63" s="189">
        <v>4</v>
      </c>
      <c r="M63" s="189">
        <v>2</v>
      </c>
      <c r="N63" s="189">
        <v>48</v>
      </c>
      <c r="O63" s="189">
        <v>2</v>
      </c>
      <c r="P63" s="189">
        <v>4</v>
      </c>
      <c r="Q63" s="189">
        <v>3</v>
      </c>
      <c r="R63" s="189">
        <v>0</v>
      </c>
      <c r="S63" s="189">
        <v>1</v>
      </c>
      <c r="T63" s="189">
        <v>0</v>
      </c>
      <c r="U63" s="189">
        <v>0</v>
      </c>
      <c r="V63" s="189">
        <v>0</v>
      </c>
      <c r="W63" s="189">
        <v>0</v>
      </c>
      <c r="X63" s="188">
        <v>0</v>
      </c>
      <c r="Y63" s="223"/>
    </row>
    <row r="64" spans="1:25" s="156" customFormat="1" ht="19.95" customHeight="1" x14ac:dyDescent="0.15">
      <c r="A64" s="181"/>
      <c r="B64" s="358" t="s">
        <v>156</v>
      </c>
      <c r="C64" s="358"/>
      <c r="D64" s="361" t="s">
        <v>244</v>
      </c>
      <c r="E64" s="361"/>
      <c r="F64" s="361"/>
      <c r="G64" s="179"/>
      <c r="H64" s="178">
        <f t="shared" si="3"/>
        <v>32</v>
      </c>
      <c r="I64" s="190">
        <v>0</v>
      </c>
      <c r="J64" s="189">
        <v>0</v>
      </c>
      <c r="K64" s="189">
        <v>0</v>
      </c>
      <c r="L64" s="189">
        <v>2</v>
      </c>
      <c r="M64" s="189">
        <v>9</v>
      </c>
      <c r="N64" s="189">
        <v>16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89">
        <v>0</v>
      </c>
      <c r="U64" s="189">
        <v>0</v>
      </c>
      <c r="V64" s="189">
        <v>0</v>
      </c>
      <c r="W64" s="189">
        <v>0</v>
      </c>
      <c r="X64" s="188">
        <v>5</v>
      </c>
      <c r="Y64" s="223"/>
    </row>
    <row r="65" spans="1:25" ht="19.95" customHeight="1" x14ac:dyDescent="0.15">
      <c r="A65" s="181"/>
      <c r="B65" s="358" t="s">
        <v>157</v>
      </c>
      <c r="C65" s="358"/>
      <c r="D65" s="361" t="s">
        <v>264</v>
      </c>
      <c r="E65" s="361"/>
      <c r="F65" s="361"/>
      <c r="G65" s="179"/>
      <c r="H65" s="178">
        <f t="shared" si="3"/>
        <v>174</v>
      </c>
      <c r="I65" s="190">
        <v>4</v>
      </c>
      <c r="J65" s="189">
        <v>0</v>
      </c>
      <c r="K65" s="189">
        <v>0</v>
      </c>
      <c r="L65" s="189">
        <v>18</v>
      </c>
      <c r="M65" s="189">
        <v>42</v>
      </c>
      <c r="N65" s="189">
        <v>69</v>
      </c>
      <c r="O65" s="189">
        <v>7</v>
      </c>
      <c r="P65" s="189">
        <v>0</v>
      </c>
      <c r="Q65" s="189">
        <v>9</v>
      </c>
      <c r="R65" s="189">
        <v>0</v>
      </c>
      <c r="S65" s="189">
        <v>2</v>
      </c>
      <c r="T65" s="189">
        <v>0</v>
      </c>
      <c r="U65" s="189">
        <v>0</v>
      </c>
      <c r="V65" s="189">
        <v>0</v>
      </c>
      <c r="W65" s="189">
        <v>0</v>
      </c>
      <c r="X65" s="188">
        <v>23</v>
      </c>
      <c r="Y65" s="223"/>
    </row>
    <row r="66" spans="1:25" ht="19.95" customHeight="1" x14ac:dyDescent="0.15">
      <c r="A66" s="195"/>
      <c r="B66" s="361" t="s">
        <v>158</v>
      </c>
      <c r="C66" s="361"/>
      <c r="D66" s="361" t="s">
        <v>244</v>
      </c>
      <c r="E66" s="361"/>
      <c r="F66" s="361"/>
      <c r="G66" s="179"/>
      <c r="H66" s="178">
        <f t="shared" si="3"/>
        <v>4</v>
      </c>
      <c r="I66" s="190">
        <v>0</v>
      </c>
      <c r="J66" s="189">
        <v>0</v>
      </c>
      <c r="K66" s="189">
        <v>0</v>
      </c>
      <c r="L66" s="189">
        <v>1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1</v>
      </c>
      <c r="T66" s="189">
        <v>0</v>
      </c>
      <c r="U66" s="189">
        <v>0</v>
      </c>
      <c r="V66" s="189">
        <v>1</v>
      </c>
      <c r="W66" s="189">
        <v>0</v>
      </c>
      <c r="X66" s="188">
        <v>1</v>
      </c>
      <c r="Y66" s="223"/>
    </row>
    <row r="67" spans="1:25" ht="19.95" customHeight="1" x14ac:dyDescent="0.15">
      <c r="A67" s="181"/>
      <c r="B67" s="358" t="s">
        <v>159</v>
      </c>
      <c r="C67" s="358"/>
      <c r="D67" s="361" t="s">
        <v>262</v>
      </c>
      <c r="E67" s="361"/>
      <c r="F67" s="361"/>
      <c r="G67" s="179"/>
      <c r="H67" s="178">
        <f t="shared" si="3"/>
        <v>14</v>
      </c>
      <c r="I67" s="190">
        <v>1</v>
      </c>
      <c r="J67" s="189">
        <v>0</v>
      </c>
      <c r="K67" s="189">
        <v>0</v>
      </c>
      <c r="L67" s="189">
        <v>3</v>
      </c>
      <c r="M67" s="189">
        <v>4</v>
      </c>
      <c r="N67" s="189">
        <v>1</v>
      </c>
      <c r="O67" s="189">
        <v>1</v>
      </c>
      <c r="P67" s="189">
        <v>0</v>
      </c>
      <c r="Q67" s="189">
        <v>0</v>
      </c>
      <c r="R67" s="189">
        <v>0</v>
      </c>
      <c r="S67" s="189">
        <v>3</v>
      </c>
      <c r="T67" s="189">
        <v>0</v>
      </c>
      <c r="U67" s="189">
        <v>0</v>
      </c>
      <c r="V67" s="189">
        <v>0</v>
      </c>
      <c r="W67" s="189">
        <v>0</v>
      </c>
      <c r="X67" s="188">
        <v>1</v>
      </c>
      <c r="Y67" s="223"/>
    </row>
    <row r="68" spans="1:25" ht="19.95" customHeight="1" x14ac:dyDescent="0.15">
      <c r="A68" s="181"/>
      <c r="B68" s="358" t="s">
        <v>160</v>
      </c>
      <c r="C68" s="358"/>
      <c r="D68" s="361" t="s">
        <v>258</v>
      </c>
      <c r="E68" s="361"/>
      <c r="F68" s="361"/>
      <c r="G68" s="179"/>
      <c r="H68" s="178">
        <f t="shared" si="3"/>
        <v>15</v>
      </c>
      <c r="I68" s="190">
        <v>0</v>
      </c>
      <c r="J68" s="189">
        <v>0</v>
      </c>
      <c r="K68" s="189">
        <v>0</v>
      </c>
      <c r="L68" s="189">
        <v>3</v>
      </c>
      <c r="M68" s="189">
        <v>2</v>
      </c>
      <c r="N68" s="189">
        <v>2</v>
      </c>
      <c r="O68" s="189">
        <v>0</v>
      </c>
      <c r="P68" s="189">
        <v>0</v>
      </c>
      <c r="Q68" s="189">
        <v>0</v>
      </c>
      <c r="R68" s="189">
        <v>0</v>
      </c>
      <c r="S68" s="189">
        <v>4</v>
      </c>
      <c r="T68" s="189">
        <v>0</v>
      </c>
      <c r="U68" s="189">
        <v>0</v>
      </c>
      <c r="V68" s="189">
        <v>0</v>
      </c>
      <c r="W68" s="189">
        <v>0</v>
      </c>
      <c r="X68" s="188">
        <v>4</v>
      </c>
      <c r="Y68" s="223"/>
    </row>
    <row r="69" spans="1:25" ht="19.95" customHeight="1" x14ac:dyDescent="0.15">
      <c r="A69" s="181"/>
      <c r="B69" s="358" t="s">
        <v>161</v>
      </c>
      <c r="C69" s="358"/>
      <c r="D69" s="361" t="s">
        <v>258</v>
      </c>
      <c r="E69" s="361"/>
      <c r="F69" s="361"/>
      <c r="G69" s="179"/>
      <c r="H69" s="178">
        <f t="shared" si="3"/>
        <v>31</v>
      </c>
      <c r="I69" s="190">
        <v>0</v>
      </c>
      <c r="J69" s="189">
        <v>0</v>
      </c>
      <c r="K69" s="189">
        <v>0</v>
      </c>
      <c r="L69" s="189">
        <v>1</v>
      </c>
      <c r="M69" s="189">
        <v>7</v>
      </c>
      <c r="N69" s="189">
        <v>4</v>
      </c>
      <c r="O69" s="189">
        <v>0</v>
      </c>
      <c r="P69" s="189">
        <v>0</v>
      </c>
      <c r="Q69" s="189">
        <v>0</v>
      </c>
      <c r="R69" s="189">
        <v>0</v>
      </c>
      <c r="S69" s="189">
        <v>2</v>
      </c>
      <c r="T69" s="189">
        <v>0</v>
      </c>
      <c r="U69" s="189">
        <v>0</v>
      </c>
      <c r="V69" s="189">
        <v>0</v>
      </c>
      <c r="W69" s="189">
        <v>0</v>
      </c>
      <c r="X69" s="188">
        <v>17</v>
      </c>
      <c r="Y69" s="223"/>
    </row>
    <row r="70" spans="1:25" ht="19.95" customHeight="1" x14ac:dyDescent="0.15">
      <c r="A70" s="181"/>
      <c r="B70" s="358" t="s">
        <v>162</v>
      </c>
      <c r="C70" s="358"/>
      <c r="D70" s="361" t="s">
        <v>244</v>
      </c>
      <c r="E70" s="361"/>
      <c r="F70" s="361"/>
      <c r="G70" s="179"/>
      <c r="H70" s="178">
        <f t="shared" si="3"/>
        <v>11</v>
      </c>
      <c r="I70" s="190">
        <v>0</v>
      </c>
      <c r="J70" s="189">
        <v>0</v>
      </c>
      <c r="K70" s="189">
        <v>0</v>
      </c>
      <c r="L70" s="189">
        <v>1</v>
      </c>
      <c r="M70" s="189">
        <v>3</v>
      </c>
      <c r="N70" s="189">
        <v>5</v>
      </c>
      <c r="O70" s="189">
        <v>0</v>
      </c>
      <c r="P70" s="189">
        <v>0</v>
      </c>
      <c r="Q70" s="189">
        <v>0</v>
      </c>
      <c r="R70" s="189">
        <v>0</v>
      </c>
      <c r="S70" s="189">
        <v>1</v>
      </c>
      <c r="T70" s="189">
        <v>0</v>
      </c>
      <c r="U70" s="189">
        <v>0</v>
      </c>
      <c r="V70" s="189">
        <v>0</v>
      </c>
      <c r="W70" s="189">
        <v>0</v>
      </c>
      <c r="X70" s="188">
        <v>1</v>
      </c>
      <c r="Y70" s="223"/>
    </row>
    <row r="71" spans="1:25" ht="19.95" customHeight="1" x14ac:dyDescent="0.15">
      <c r="A71" s="181"/>
      <c r="B71" s="358" t="s">
        <v>163</v>
      </c>
      <c r="C71" s="358"/>
      <c r="D71" s="361" t="s">
        <v>244</v>
      </c>
      <c r="E71" s="361"/>
      <c r="F71" s="361"/>
      <c r="G71" s="179"/>
      <c r="H71" s="178">
        <f t="shared" si="3"/>
        <v>8</v>
      </c>
      <c r="I71" s="190">
        <v>3</v>
      </c>
      <c r="J71" s="189">
        <v>0</v>
      </c>
      <c r="K71" s="189">
        <v>0</v>
      </c>
      <c r="L71" s="189">
        <v>3</v>
      </c>
      <c r="M71" s="189">
        <v>1</v>
      </c>
      <c r="N71" s="189">
        <v>0</v>
      </c>
      <c r="O71" s="189">
        <v>0</v>
      </c>
      <c r="P71" s="189">
        <v>0</v>
      </c>
      <c r="Q71" s="189">
        <v>0</v>
      </c>
      <c r="R71" s="189">
        <v>0</v>
      </c>
      <c r="S71" s="189">
        <v>1</v>
      </c>
      <c r="T71" s="189">
        <v>0</v>
      </c>
      <c r="U71" s="189">
        <v>0</v>
      </c>
      <c r="V71" s="189">
        <v>0</v>
      </c>
      <c r="W71" s="189">
        <v>0</v>
      </c>
      <c r="X71" s="188">
        <v>0</v>
      </c>
      <c r="Y71" s="223"/>
    </row>
    <row r="72" spans="1:25" ht="19.95" customHeight="1" x14ac:dyDescent="0.15">
      <c r="A72" s="181"/>
      <c r="B72" s="358" t="s">
        <v>164</v>
      </c>
      <c r="C72" s="358"/>
      <c r="D72" s="361" t="s">
        <v>282</v>
      </c>
      <c r="E72" s="361"/>
      <c r="F72" s="361"/>
      <c r="G72" s="179"/>
      <c r="H72" s="178">
        <f t="shared" si="3"/>
        <v>18</v>
      </c>
      <c r="I72" s="190">
        <v>4</v>
      </c>
      <c r="J72" s="189">
        <v>0</v>
      </c>
      <c r="K72" s="189">
        <v>0</v>
      </c>
      <c r="L72" s="189">
        <v>1</v>
      </c>
      <c r="M72" s="189">
        <v>6</v>
      </c>
      <c r="N72" s="189">
        <v>4</v>
      </c>
      <c r="O72" s="189">
        <v>1</v>
      </c>
      <c r="P72" s="189">
        <v>0</v>
      </c>
      <c r="Q72" s="189">
        <v>0</v>
      </c>
      <c r="R72" s="189">
        <v>0</v>
      </c>
      <c r="S72" s="189">
        <v>2</v>
      </c>
      <c r="T72" s="189">
        <v>0</v>
      </c>
      <c r="U72" s="189">
        <v>0</v>
      </c>
      <c r="V72" s="189">
        <v>0</v>
      </c>
      <c r="W72" s="189">
        <v>0</v>
      </c>
      <c r="X72" s="188">
        <v>0</v>
      </c>
      <c r="Y72" s="223"/>
    </row>
    <row r="73" spans="1:25" ht="19.95" customHeight="1" x14ac:dyDescent="0.15">
      <c r="A73" s="181"/>
      <c r="B73" s="358" t="s">
        <v>165</v>
      </c>
      <c r="C73" s="358"/>
      <c r="D73" s="361" t="s">
        <v>282</v>
      </c>
      <c r="E73" s="361"/>
      <c r="F73" s="361"/>
      <c r="G73" s="179"/>
      <c r="H73" s="178">
        <f t="shared" si="3"/>
        <v>14</v>
      </c>
      <c r="I73" s="190">
        <v>0</v>
      </c>
      <c r="J73" s="189">
        <v>0</v>
      </c>
      <c r="K73" s="189">
        <v>0</v>
      </c>
      <c r="L73" s="189">
        <v>0</v>
      </c>
      <c r="M73" s="189">
        <v>2</v>
      </c>
      <c r="N73" s="189">
        <v>6</v>
      </c>
      <c r="O73" s="189">
        <v>0</v>
      </c>
      <c r="P73" s="189">
        <v>0</v>
      </c>
      <c r="Q73" s="189">
        <v>2</v>
      </c>
      <c r="R73" s="189">
        <v>0</v>
      </c>
      <c r="S73" s="189">
        <v>0</v>
      </c>
      <c r="T73" s="189">
        <v>0</v>
      </c>
      <c r="U73" s="189">
        <v>2</v>
      </c>
      <c r="V73" s="189">
        <v>0</v>
      </c>
      <c r="W73" s="189">
        <v>0</v>
      </c>
      <c r="X73" s="188">
        <v>2</v>
      </c>
      <c r="Y73" s="223"/>
    </row>
    <row r="74" spans="1:25" ht="19.95" customHeight="1" x14ac:dyDescent="0.15">
      <c r="A74" s="181"/>
      <c r="B74" s="358" t="s">
        <v>166</v>
      </c>
      <c r="C74" s="358"/>
      <c r="D74" s="361" t="s">
        <v>260</v>
      </c>
      <c r="E74" s="361"/>
      <c r="F74" s="361"/>
      <c r="G74" s="179"/>
      <c r="H74" s="178">
        <f t="shared" si="3"/>
        <v>82</v>
      </c>
      <c r="I74" s="190">
        <v>3</v>
      </c>
      <c r="J74" s="189">
        <v>0</v>
      </c>
      <c r="K74" s="189">
        <v>2</v>
      </c>
      <c r="L74" s="189">
        <v>21</v>
      </c>
      <c r="M74" s="189">
        <v>20</v>
      </c>
      <c r="N74" s="189">
        <v>9</v>
      </c>
      <c r="O74" s="189">
        <v>0</v>
      </c>
      <c r="P74" s="189">
        <v>0</v>
      </c>
      <c r="Q74" s="189">
        <v>19</v>
      </c>
      <c r="R74" s="189">
        <v>0</v>
      </c>
      <c r="S74" s="189">
        <v>7</v>
      </c>
      <c r="T74" s="189">
        <v>0</v>
      </c>
      <c r="U74" s="189">
        <v>0</v>
      </c>
      <c r="V74" s="189">
        <v>0</v>
      </c>
      <c r="W74" s="189">
        <v>0</v>
      </c>
      <c r="X74" s="188">
        <v>1</v>
      </c>
      <c r="Y74" s="223"/>
    </row>
    <row r="75" spans="1:25" ht="19.95" customHeight="1" x14ac:dyDescent="0.15">
      <c r="A75" s="181"/>
      <c r="B75" s="358" t="s">
        <v>167</v>
      </c>
      <c r="C75" s="358"/>
      <c r="D75" s="361" t="s">
        <v>244</v>
      </c>
      <c r="E75" s="361"/>
      <c r="F75" s="361"/>
      <c r="G75" s="179"/>
      <c r="H75" s="178">
        <f t="shared" si="3"/>
        <v>10222</v>
      </c>
      <c r="I75" s="190">
        <v>1</v>
      </c>
      <c r="J75" s="189">
        <v>0</v>
      </c>
      <c r="K75" s="189">
        <v>0</v>
      </c>
      <c r="L75" s="189">
        <v>7</v>
      </c>
      <c r="M75" s="189">
        <v>1</v>
      </c>
      <c r="N75" s="189">
        <v>51</v>
      </c>
      <c r="O75" s="189">
        <v>0</v>
      </c>
      <c r="P75" s="189">
        <v>0</v>
      </c>
      <c r="Q75" s="189">
        <v>0</v>
      </c>
      <c r="R75" s="189">
        <v>1</v>
      </c>
      <c r="S75" s="189">
        <v>5617</v>
      </c>
      <c r="T75" s="189">
        <v>0</v>
      </c>
      <c r="U75" s="189">
        <v>1</v>
      </c>
      <c r="V75" s="189">
        <v>0</v>
      </c>
      <c r="W75" s="189">
        <v>0</v>
      </c>
      <c r="X75" s="188">
        <v>4543</v>
      </c>
      <c r="Y75" s="223"/>
    </row>
    <row r="76" spans="1:25" ht="19.95" customHeight="1" x14ac:dyDescent="0.15">
      <c r="A76" s="181"/>
      <c r="B76" s="358" t="s">
        <v>168</v>
      </c>
      <c r="C76" s="358"/>
      <c r="D76" s="361" t="s">
        <v>260</v>
      </c>
      <c r="E76" s="361"/>
      <c r="F76" s="361"/>
      <c r="G76" s="179"/>
      <c r="H76" s="178">
        <f t="shared" si="3"/>
        <v>72</v>
      </c>
      <c r="I76" s="190">
        <v>2</v>
      </c>
      <c r="J76" s="189">
        <v>4</v>
      </c>
      <c r="K76" s="189">
        <v>0</v>
      </c>
      <c r="L76" s="189">
        <v>10</v>
      </c>
      <c r="M76" s="189">
        <v>6</v>
      </c>
      <c r="N76" s="189">
        <v>14</v>
      </c>
      <c r="O76" s="189">
        <v>0</v>
      </c>
      <c r="P76" s="189">
        <v>0</v>
      </c>
      <c r="Q76" s="189">
        <v>13</v>
      </c>
      <c r="R76" s="189">
        <v>0</v>
      </c>
      <c r="S76" s="189">
        <v>5</v>
      </c>
      <c r="T76" s="189">
        <v>0</v>
      </c>
      <c r="U76" s="189">
        <v>3</v>
      </c>
      <c r="V76" s="189">
        <v>0</v>
      </c>
      <c r="W76" s="189">
        <v>0</v>
      </c>
      <c r="X76" s="188">
        <v>15</v>
      </c>
      <c r="Y76" s="223"/>
    </row>
    <row r="77" spans="1:25" ht="19.95" customHeight="1" x14ac:dyDescent="0.15">
      <c r="A77" s="181"/>
      <c r="B77" s="358" t="s">
        <v>169</v>
      </c>
      <c r="C77" s="358"/>
      <c r="D77" s="361" t="s">
        <v>260</v>
      </c>
      <c r="E77" s="361"/>
      <c r="F77" s="361"/>
      <c r="G77" s="179"/>
      <c r="H77" s="178">
        <f t="shared" si="3"/>
        <v>13</v>
      </c>
      <c r="I77" s="190">
        <v>0</v>
      </c>
      <c r="J77" s="189">
        <v>0</v>
      </c>
      <c r="K77" s="189">
        <v>3</v>
      </c>
      <c r="L77" s="189">
        <v>9</v>
      </c>
      <c r="M77" s="189">
        <v>0</v>
      </c>
      <c r="N77" s="189">
        <v>1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89">
        <v>0</v>
      </c>
      <c r="U77" s="189">
        <v>0</v>
      </c>
      <c r="V77" s="189">
        <v>0</v>
      </c>
      <c r="W77" s="189">
        <v>0</v>
      </c>
      <c r="X77" s="188">
        <v>0</v>
      </c>
      <c r="Y77" s="223"/>
    </row>
    <row r="78" spans="1:25" ht="19.95" customHeight="1" x14ac:dyDescent="0.15">
      <c r="A78" s="181"/>
      <c r="B78" s="358" t="s">
        <v>170</v>
      </c>
      <c r="C78" s="358"/>
      <c r="D78" s="361" t="s">
        <v>256</v>
      </c>
      <c r="E78" s="361"/>
      <c r="F78" s="361"/>
      <c r="G78" s="179"/>
      <c r="H78" s="178">
        <f t="shared" si="3"/>
        <v>26</v>
      </c>
      <c r="I78" s="190">
        <v>1</v>
      </c>
      <c r="J78" s="189">
        <v>0</v>
      </c>
      <c r="K78" s="189">
        <v>0</v>
      </c>
      <c r="L78" s="189">
        <v>2</v>
      </c>
      <c r="M78" s="189">
        <v>9</v>
      </c>
      <c r="N78" s="189">
        <v>5</v>
      </c>
      <c r="O78" s="189">
        <v>0</v>
      </c>
      <c r="P78" s="189">
        <v>0</v>
      </c>
      <c r="Q78" s="189">
        <v>4</v>
      </c>
      <c r="R78" s="189">
        <v>0</v>
      </c>
      <c r="S78" s="189">
        <v>5</v>
      </c>
      <c r="T78" s="189">
        <v>0</v>
      </c>
      <c r="U78" s="189">
        <v>0</v>
      </c>
      <c r="V78" s="189">
        <v>0</v>
      </c>
      <c r="W78" s="189">
        <v>0</v>
      </c>
      <c r="X78" s="188">
        <v>0</v>
      </c>
      <c r="Y78" s="223"/>
    </row>
    <row r="79" spans="1:25" ht="19.95" customHeight="1" x14ac:dyDescent="0.15">
      <c r="A79" s="181"/>
      <c r="B79" s="358" t="s">
        <v>171</v>
      </c>
      <c r="C79" s="358"/>
      <c r="D79" s="361" t="s">
        <v>256</v>
      </c>
      <c r="E79" s="361"/>
      <c r="F79" s="361"/>
      <c r="G79" s="179"/>
      <c r="H79" s="178">
        <f t="shared" si="3"/>
        <v>7</v>
      </c>
      <c r="I79" s="190">
        <v>1</v>
      </c>
      <c r="J79" s="189">
        <v>0</v>
      </c>
      <c r="K79" s="189">
        <v>0</v>
      </c>
      <c r="L79" s="189">
        <v>0</v>
      </c>
      <c r="M79" s="189">
        <v>2</v>
      </c>
      <c r="N79" s="189">
        <v>2</v>
      </c>
      <c r="O79" s="189">
        <v>0</v>
      </c>
      <c r="P79" s="189">
        <v>1</v>
      </c>
      <c r="Q79" s="189">
        <v>1</v>
      </c>
      <c r="R79" s="189">
        <v>0</v>
      </c>
      <c r="S79" s="189">
        <v>0</v>
      </c>
      <c r="T79" s="189">
        <v>0</v>
      </c>
      <c r="U79" s="189">
        <v>0</v>
      </c>
      <c r="V79" s="189">
        <v>0</v>
      </c>
      <c r="W79" s="189">
        <v>0</v>
      </c>
      <c r="X79" s="188">
        <v>0</v>
      </c>
      <c r="Y79" s="223"/>
    </row>
    <row r="80" spans="1:25" ht="19.95" customHeight="1" x14ac:dyDescent="0.15">
      <c r="A80" s="181"/>
      <c r="B80" s="358" t="s">
        <v>172</v>
      </c>
      <c r="C80" s="358"/>
      <c r="D80" s="361" t="s">
        <v>245</v>
      </c>
      <c r="E80" s="361"/>
      <c r="F80" s="361"/>
      <c r="G80" s="179"/>
      <c r="H80" s="178">
        <f t="shared" si="3"/>
        <v>27</v>
      </c>
      <c r="I80" s="190">
        <v>3</v>
      </c>
      <c r="J80" s="189">
        <v>0</v>
      </c>
      <c r="K80" s="189">
        <v>0</v>
      </c>
      <c r="L80" s="189">
        <v>18</v>
      </c>
      <c r="M80" s="189">
        <v>1</v>
      </c>
      <c r="N80" s="189">
        <v>1</v>
      </c>
      <c r="O80" s="189">
        <v>0</v>
      </c>
      <c r="P80" s="189">
        <v>0</v>
      </c>
      <c r="Q80" s="189">
        <v>1</v>
      </c>
      <c r="R80" s="189">
        <v>0</v>
      </c>
      <c r="S80" s="189">
        <v>1</v>
      </c>
      <c r="T80" s="189">
        <v>0</v>
      </c>
      <c r="U80" s="189">
        <v>2</v>
      </c>
      <c r="V80" s="189">
        <v>0</v>
      </c>
      <c r="W80" s="189">
        <v>0</v>
      </c>
      <c r="X80" s="188">
        <v>0</v>
      </c>
      <c r="Y80" s="223"/>
    </row>
    <row r="81" spans="1:25" ht="19.95" customHeight="1" x14ac:dyDescent="0.15">
      <c r="A81" s="181"/>
      <c r="B81" s="358" t="s">
        <v>173</v>
      </c>
      <c r="C81" s="358"/>
      <c r="D81" s="361" t="s">
        <v>244</v>
      </c>
      <c r="E81" s="361"/>
      <c r="F81" s="361"/>
      <c r="G81" s="179"/>
      <c r="H81" s="178">
        <f t="shared" si="3"/>
        <v>4</v>
      </c>
      <c r="I81" s="190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3</v>
      </c>
      <c r="O81" s="189">
        <v>0</v>
      </c>
      <c r="P81" s="189">
        <v>0</v>
      </c>
      <c r="Q81" s="189">
        <v>0</v>
      </c>
      <c r="R81" s="189">
        <v>0</v>
      </c>
      <c r="S81" s="189">
        <v>1</v>
      </c>
      <c r="T81" s="189">
        <v>0</v>
      </c>
      <c r="U81" s="189">
        <v>0</v>
      </c>
      <c r="V81" s="189">
        <v>0</v>
      </c>
      <c r="W81" s="189">
        <v>0</v>
      </c>
      <c r="X81" s="188">
        <v>0</v>
      </c>
      <c r="Y81" s="223"/>
    </row>
    <row r="82" spans="1:25" s="155" customFormat="1" ht="19.95" customHeight="1" thickBot="1" x14ac:dyDescent="0.2">
      <c r="A82" s="174"/>
      <c r="B82" s="370" t="s">
        <v>174</v>
      </c>
      <c r="C82" s="370"/>
      <c r="D82" s="367" t="s">
        <v>245</v>
      </c>
      <c r="E82" s="367"/>
      <c r="F82" s="367"/>
      <c r="G82" s="173"/>
      <c r="H82" s="172">
        <f t="shared" si="3"/>
        <v>33</v>
      </c>
      <c r="I82" s="283">
        <v>0</v>
      </c>
      <c r="J82" s="284">
        <v>0</v>
      </c>
      <c r="K82" s="284">
        <v>0</v>
      </c>
      <c r="L82" s="284">
        <v>5</v>
      </c>
      <c r="M82" s="284">
        <v>12</v>
      </c>
      <c r="N82" s="284">
        <v>11</v>
      </c>
      <c r="O82" s="284">
        <v>0</v>
      </c>
      <c r="P82" s="284">
        <v>0</v>
      </c>
      <c r="Q82" s="284">
        <v>2</v>
      </c>
      <c r="R82" s="284">
        <v>0</v>
      </c>
      <c r="S82" s="284">
        <v>3</v>
      </c>
      <c r="T82" s="284">
        <v>0</v>
      </c>
      <c r="U82" s="284">
        <v>0</v>
      </c>
      <c r="V82" s="284">
        <v>0</v>
      </c>
      <c r="W82" s="284">
        <v>0</v>
      </c>
      <c r="X82" s="285">
        <v>0</v>
      </c>
      <c r="Y82" s="223"/>
    </row>
    <row r="83" spans="1:25" s="155" customFormat="1" ht="7.5" customHeight="1" thickBot="1" x14ac:dyDescent="0.25">
      <c r="A83" s="224"/>
      <c r="B83" s="269"/>
      <c r="C83" s="269"/>
      <c r="D83" s="269"/>
      <c r="E83" s="304"/>
      <c r="F83" s="307"/>
      <c r="G83" s="255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25"/>
    </row>
    <row r="84" spans="1:25" s="273" customFormat="1" ht="7.2" customHeight="1" x14ac:dyDescent="0.15">
      <c r="A84" s="348" t="s">
        <v>67</v>
      </c>
      <c r="B84" s="349"/>
      <c r="C84" s="349"/>
      <c r="D84" s="349"/>
      <c r="E84" s="349"/>
      <c r="F84" s="349"/>
      <c r="G84" s="350"/>
      <c r="H84" s="184"/>
      <c r="I84" s="196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2"/>
      <c r="Y84" s="266"/>
    </row>
    <row r="85" spans="1:25" s="153" customFormat="1" ht="54" customHeight="1" x14ac:dyDescent="0.15">
      <c r="A85" s="351"/>
      <c r="B85" s="352"/>
      <c r="C85" s="352"/>
      <c r="D85" s="352"/>
      <c r="E85" s="352"/>
      <c r="F85" s="352"/>
      <c r="G85" s="353"/>
      <c r="H85" s="211" t="s">
        <v>16</v>
      </c>
      <c r="I85" s="210" t="s">
        <v>15</v>
      </c>
      <c r="J85" s="208" t="s">
        <v>14</v>
      </c>
      <c r="K85" s="208" t="s">
        <v>13</v>
      </c>
      <c r="L85" s="208" t="s">
        <v>12</v>
      </c>
      <c r="M85" s="208" t="s">
        <v>11</v>
      </c>
      <c r="N85" s="208" t="s">
        <v>10</v>
      </c>
      <c r="O85" s="208" t="s">
        <v>9</v>
      </c>
      <c r="P85" s="208" t="s">
        <v>8</v>
      </c>
      <c r="Q85" s="208" t="s">
        <v>7</v>
      </c>
      <c r="R85" s="208" t="s">
        <v>6</v>
      </c>
      <c r="S85" s="209" t="s">
        <v>5</v>
      </c>
      <c r="T85" s="208" t="s">
        <v>4</v>
      </c>
      <c r="U85" s="208" t="s">
        <v>3</v>
      </c>
      <c r="V85" s="208" t="s">
        <v>2</v>
      </c>
      <c r="W85" s="208" t="s">
        <v>1</v>
      </c>
      <c r="X85" s="215" t="s">
        <v>0</v>
      </c>
      <c r="Y85" s="191"/>
    </row>
    <row r="86" spans="1:25" s="153" customFormat="1" ht="6" customHeight="1" thickBot="1" x14ac:dyDescent="0.2">
      <c r="A86" s="354"/>
      <c r="B86" s="355"/>
      <c r="C86" s="355"/>
      <c r="D86" s="355"/>
      <c r="E86" s="355"/>
      <c r="F86" s="355"/>
      <c r="G86" s="356"/>
      <c r="H86" s="274"/>
      <c r="I86" s="275"/>
      <c r="J86" s="276"/>
      <c r="K86" s="276"/>
      <c r="L86" s="276"/>
      <c r="M86" s="276"/>
      <c r="N86" s="276"/>
      <c r="O86" s="276"/>
      <c r="P86" s="276"/>
      <c r="Q86" s="276"/>
      <c r="R86" s="276"/>
      <c r="S86" s="277"/>
      <c r="T86" s="276"/>
      <c r="U86" s="276"/>
      <c r="V86" s="276"/>
      <c r="W86" s="276"/>
      <c r="X86" s="278"/>
      <c r="Y86" s="191"/>
    </row>
    <row r="87" spans="1:25" s="153" customFormat="1" ht="15" customHeight="1" x14ac:dyDescent="0.15">
      <c r="A87" s="186"/>
      <c r="B87" s="364"/>
      <c r="C87" s="364"/>
      <c r="D87" s="364"/>
      <c r="E87" s="364"/>
      <c r="F87" s="364"/>
      <c r="G87" s="185"/>
      <c r="H87" s="184" t="s">
        <v>19</v>
      </c>
      <c r="I87" s="280" t="s">
        <v>19</v>
      </c>
      <c r="J87" s="183" t="s">
        <v>19</v>
      </c>
      <c r="K87" s="183" t="s">
        <v>19</v>
      </c>
      <c r="L87" s="183" t="s">
        <v>19</v>
      </c>
      <c r="M87" s="183" t="s">
        <v>19</v>
      </c>
      <c r="N87" s="183" t="s">
        <v>19</v>
      </c>
      <c r="O87" s="183" t="s">
        <v>19</v>
      </c>
      <c r="P87" s="183" t="s">
        <v>19</v>
      </c>
      <c r="Q87" s="183" t="s">
        <v>19</v>
      </c>
      <c r="R87" s="183" t="s">
        <v>19</v>
      </c>
      <c r="S87" s="183" t="s">
        <v>19</v>
      </c>
      <c r="T87" s="183" t="s">
        <v>19</v>
      </c>
      <c r="U87" s="183" t="s">
        <v>19</v>
      </c>
      <c r="V87" s="183" t="s">
        <v>19</v>
      </c>
      <c r="W87" s="183" t="s">
        <v>19</v>
      </c>
      <c r="X87" s="182" t="s">
        <v>19</v>
      </c>
      <c r="Y87" s="191"/>
    </row>
    <row r="88" spans="1:25" ht="19.95" customHeight="1" x14ac:dyDescent="0.15">
      <c r="A88" s="181"/>
      <c r="B88" s="358" t="s">
        <v>175</v>
      </c>
      <c r="C88" s="358"/>
      <c r="D88" s="369" t="s">
        <v>120</v>
      </c>
      <c r="E88" s="369"/>
      <c r="F88" s="369"/>
      <c r="G88" s="179"/>
      <c r="H88" s="178">
        <f t="shared" ref="H88:H111" si="4">SUM(I88:X88)</f>
        <v>5</v>
      </c>
      <c r="I88" s="190">
        <v>0</v>
      </c>
      <c r="J88" s="189">
        <v>0</v>
      </c>
      <c r="K88" s="189">
        <v>0</v>
      </c>
      <c r="L88" s="189">
        <v>5</v>
      </c>
      <c r="M88" s="189">
        <v>0</v>
      </c>
      <c r="N88" s="189">
        <v>0</v>
      </c>
      <c r="O88" s="189">
        <v>0</v>
      </c>
      <c r="P88" s="189">
        <v>0</v>
      </c>
      <c r="Q88" s="189">
        <v>0</v>
      </c>
      <c r="R88" s="189">
        <v>0</v>
      </c>
      <c r="S88" s="189">
        <v>0</v>
      </c>
      <c r="T88" s="189">
        <v>0</v>
      </c>
      <c r="U88" s="189">
        <v>0</v>
      </c>
      <c r="V88" s="189">
        <v>0</v>
      </c>
      <c r="W88" s="189">
        <v>0</v>
      </c>
      <c r="X88" s="188">
        <v>0</v>
      </c>
      <c r="Y88" s="223"/>
    </row>
    <row r="89" spans="1:25" ht="19.95" customHeight="1" x14ac:dyDescent="0.15">
      <c r="A89" s="181"/>
      <c r="B89" s="358" t="s">
        <v>176</v>
      </c>
      <c r="C89" s="358"/>
      <c r="D89" s="361" t="s">
        <v>250</v>
      </c>
      <c r="E89" s="361"/>
      <c r="F89" s="361"/>
      <c r="G89" s="179"/>
      <c r="H89" s="178">
        <f t="shared" si="4"/>
        <v>175</v>
      </c>
      <c r="I89" s="190">
        <v>1</v>
      </c>
      <c r="J89" s="189">
        <v>0</v>
      </c>
      <c r="K89" s="189">
        <v>0</v>
      </c>
      <c r="L89" s="189">
        <v>1</v>
      </c>
      <c r="M89" s="189">
        <v>75</v>
      </c>
      <c r="N89" s="189">
        <v>67</v>
      </c>
      <c r="O89" s="189">
        <v>3</v>
      </c>
      <c r="P89" s="189">
        <v>0</v>
      </c>
      <c r="Q89" s="189">
        <v>18</v>
      </c>
      <c r="R89" s="189">
        <v>2</v>
      </c>
      <c r="S89" s="189">
        <v>1</v>
      </c>
      <c r="T89" s="189">
        <v>0</v>
      </c>
      <c r="U89" s="189">
        <v>0</v>
      </c>
      <c r="V89" s="189">
        <v>0</v>
      </c>
      <c r="W89" s="189">
        <v>0</v>
      </c>
      <c r="X89" s="188">
        <v>7</v>
      </c>
      <c r="Y89" s="223"/>
    </row>
    <row r="90" spans="1:25" ht="19.95" customHeight="1" x14ac:dyDescent="0.15">
      <c r="A90" s="181"/>
      <c r="B90" s="361" t="s">
        <v>177</v>
      </c>
      <c r="C90" s="361"/>
      <c r="D90" s="361" t="s">
        <v>251</v>
      </c>
      <c r="E90" s="361"/>
      <c r="F90" s="361"/>
      <c r="G90" s="179"/>
      <c r="H90" s="178">
        <f t="shared" si="4"/>
        <v>33</v>
      </c>
      <c r="I90" s="190">
        <v>1</v>
      </c>
      <c r="J90" s="189">
        <v>0</v>
      </c>
      <c r="K90" s="189">
        <v>1</v>
      </c>
      <c r="L90" s="189">
        <v>8</v>
      </c>
      <c r="M90" s="189">
        <v>0</v>
      </c>
      <c r="N90" s="189">
        <v>5</v>
      </c>
      <c r="O90" s="189">
        <v>0</v>
      </c>
      <c r="P90" s="189">
        <v>0</v>
      </c>
      <c r="Q90" s="189">
        <v>10</v>
      </c>
      <c r="R90" s="189">
        <v>0</v>
      </c>
      <c r="S90" s="189">
        <v>6</v>
      </c>
      <c r="T90" s="189">
        <v>0</v>
      </c>
      <c r="U90" s="189">
        <v>1</v>
      </c>
      <c r="V90" s="189">
        <v>0</v>
      </c>
      <c r="W90" s="189">
        <v>0</v>
      </c>
      <c r="X90" s="188">
        <v>1</v>
      </c>
      <c r="Y90" s="223"/>
    </row>
    <row r="91" spans="1:25" ht="19.95" customHeight="1" x14ac:dyDescent="0.15">
      <c r="A91" s="181"/>
      <c r="B91" s="358" t="s">
        <v>178</v>
      </c>
      <c r="C91" s="358"/>
      <c r="D91" s="361" t="s">
        <v>281</v>
      </c>
      <c r="E91" s="361"/>
      <c r="F91" s="361"/>
      <c r="G91" s="179"/>
      <c r="H91" s="178">
        <f t="shared" si="4"/>
        <v>58</v>
      </c>
      <c r="I91" s="190">
        <v>1</v>
      </c>
      <c r="J91" s="189">
        <v>0</v>
      </c>
      <c r="K91" s="189">
        <v>0</v>
      </c>
      <c r="L91" s="189">
        <v>4</v>
      </c>
      <c r="M91" s="189">
        <v>7</v>
      </c>
      <c r="N91" s="189">
        <v>35</v>
      </c>
      <c r="O91" s="189">
        <v>1</v>
      </c>
      <c r="P91" s="189">
        <v>0</v>
      </c>
      <c r="Q91" s="189">
        <v>8</v>
      </c>
      <c r="R91" s="189">
        <v>1</v>
      </c>
      <c r="S91" s="189">
        <v>0</v>
      </c>
      <c r="T91" s="189">
        <v>0</v>
      </c>
      <c r="U91" s="189">
        <v>0</v>
      </c>
      <c r="V91" s="189">
        <v>0</v>
      </c>
      <c r="W91" s="189">
        <v>0</v>
      </c>
      <c r="X91" s="188">
        <v>1</v>
      </c>
      <c r="Y91" s="223"/>
    </row>
    <row r="92" spans="1:25" ht="19.95" customHeight="1" x14ac:dyDescent="0.15">
      <c r="A92" s="181"/>
      <c r="B92" s="358" t="s">
        <v>179</v>
      </c>
      <c r="C92" s="358"/>
      <c r="D92" s="361" t="s">
        <v>251</v>
      </c>
      <c r="E92" s="361"/>
      <c r="F92" s="361"/>
      <c r="G92" s="179"/>
      <c r="H92" s="178">
        <f t="shared" si="4"/>
        <v>107</v>
      </c>
      <c r="I92" s="190">
        <v>0</v>
      </c>
      <c r="J92" s="189">
        <v>0</v>
      </c>
      <c r="K92" s="189">
        <v>6</v>
      </c>
      <c r="L92" s="189">
        <v>19</v>
      </c>
      <c r="M92" s="189">
        <v>13</v>
      </c>
      <c r="N92" s="189">
        <v>59</v>
      </c>
      <c r="O92" s="189">
        <v>0</v>
      </c>
      <c r="P92" s="189">
        <v>0</v>
      </c>
      <c r="Q92" s="189">
        <v>0</v>
      </c>
      <c r="R92" s="189">
        <v>0</v>
      </c>
      <c r="S92" s="189">
        <v>8</v>
      </c>
      <c r="T92" s="189">
        <v>0</v>
      </c>
      <c r="U92" s="189">
        <v>0</v>
      </c>
      <c r="V92" s="189">
        <v>0</v>
      </c>
      <c r="W92" s="189">
        <v>0</v>
      </c>
      <c r="X92" s="188">
        <v>2</v>
      </c>
      <c r="Y92" s="223"/>
    </row>
    <row r="93" spans="1:25" ht="19.95" customHeight="1" x14ac:dyDescent="0.15">
      <c r="A93" s="181"/>
      <c r="B93" s="358" t="s">
        <v>180</v>
      </c>
      <c r="C93" s="358"/>
      <c r="D93" s="361" t="s">
        <v>251</v>
      </c>
      <c r="E93" s="361"/>
      <c r="F93" s="361"/>
      <c r="G93" s="179"/>
      <c r="H93" s="178">
        <f t="shared" si="4"/>
        <v>86</v>
      </c>
      <c r="I93" s="190">
        <v>0</v>
      </c>
      <c r="J93" s="189">
        <v>0</v>
      </c>
      <c r="K93" s="189">
        <v>0</v>
      </c>
      <c r="L93" s="189">
        <v>12</v>
      </c>
      <c r="M93" s="189">
        <v>19</v>
      </c>
      <c r="N93" s="189">
        <v>50</v>
      </c>
      <c r="O93" s="189">
        <v>0</v>
      </c>
      <c r="P93" s="189">
        <v>0</v>
      </c>
      <c r="Q93" s="189">
        <v>0</v>
      </c>
      <c r="R93" s="189">
        <v>0</v>
      </c>
      <c r="S93" s="189">
        <v>1</v>
      </c>
      <c r="T93" s="189">
        <v>0</v>
      </c>
      <c r="U93" s="189">
        <v>0</v>
      </c>
      <c r="V93" s="189">
        <v>0</v>
      </c>
      <c r="W93" s="189">
        <v>0</v>
      </c>
      <c r="X93" s="188">
        <v>4</v>
      </c>
      <c r="Y93" s="223"/>
    </row>
    <row r="94" spans="1:25" ht="19.95" customHeight="1" x14ac:dyDescent="0.15">
      <c r="A94" s="181"/>
      <c r="B94" s="358" t="s">
        <v>181</v>
      </c>
      <c r="C94" s="358"/>
      <c r="D94" s="361" t="s">
        <v>250</v>
      </c>
      <c r="E94" s="361"/>
      <c r="F94" s="361"/>
      <c r="G94" s="179"/>
      <c r="H94" s="178">
        <f t="shared" si="4"/>
        <v>75</v>
      </c>
      <c r="I94" s="190">
        <v>0</v>
      </c>
      <c r="J94" s="189">
        <v>0</v>
      </c>
      <c r="K94" s="189">
        <v>1</v>
      </c>
      <c r="L94" s="189">
        <v>6</v>
      </c>
      <c r="M94" s="189">
        <v>24</v>
      </c>
      <c r="N94" s="189">
        <v>35</v>
      </c>
      <c r="O94" s="189">
        <v>0</v>
      </c>
      <c r="P94" s="189">
        <v>0</v>
      </c>
      <c r="Q94" s="189">
        <v>0</v>
      </c>
      <c r="R94" s="189">
        <v>0</v>
      </c>
      <c r="S94" s="189">
        <v>1</v>
      </c>
      <c r="T94" s="189">
        <v>0</v>
      </c>
      <c r="U94" s="189">
        <v>0</v>
      </c>
      <c r="V94" s="189">
        <v>0</v>
      </c>
      <c r="W94" s="189">
        <v>0</v>
      </c>
      <c r="X94" s="188">
        <v>8</v>
      </c>
      <c r="Y94" s="223"/>
    </row>
    <row r="95" spans="1:25" ht="19.95" customHeight="1" x14ac:dyDescent="0.15">
      <c r="A95" s="181"/>
      <c r="B95" s="358" t="s">
        <v>182</v>
      </c>
      <c r="C95" s="358"/>
      <c r="D95" s="361" t="s">
        <v>280</v>
      </c>
      <c r="E95" s="361"/>
      <c r="F95" s="361"/>
      <c r="G95" s="179"/>
      <c r="H95" s="178">
        <f t="shared" si="4"/>
        <v>51</v>
      </c>
      <c r="I95" s="190">
        <v>0</v>
      </c>
      <c r="J95" s="189">
        <v>0</v>
      </c>
      <c r="K95" s="189">
        <v>0</v>
      </c>
      <c r="L95" s="189">
        <v>6</v>
      </c>
      <c r="M95" s="189">
        <v>6</v>
      </c>
      <c r="N95" s="189">
        <v>36</v>
      </c>
      <c r="O95" s="189">
        <v>0</v>
      </c>
      <c r="P95" s="189">
        <v>0</v>
      </c>
      <c r="Q95" s="189">
        <v>0</v>
      </c>
      <c r="R95" s="189">
        <v>0</v>
      </c>
      <c r="S95" s="189">
        <v>0</v>
      </c>
      <c r="T95" s="189">
        <v>0</v>
      </c>
      <c r="U95" s="189">
        <v>1</v>
      </c>
      <c r="V95" s="189">
        <v>0</v>
      </c>
      <c r="W95" s="189">
        <v>0</v>
      </c>
      <c r="X95" s="188">
        <v>2</v>
      </c>
      <c r="Y95" s="223"/>
    </row>
    <row r="96" spans="1:25" ht="19.95" customHeight="1" x14ac:dyDescent="0.15">
      <c r="A96" s="181"/>
      <c r="B96" s="358" t="s">
        <v>183</v>
      </c>
      <c r="C96" s="358"/>
      <c r="D96" s="361" t="s">
        <v>250</v>
      </c>
      <c r="E96" s="361"/>
      <c r="F96" s="361"/>
      <c r="G96" s="179"/>
      <c r="H96" s="178">
        <f t="shared" si="4"/>
        <v>26</v>
      </c>
      <c r="I96" s="190">
        <v>0</v>
      </c>
      <c r="J96" s="189">
        <v>0</v>
      </c>
      <c r="K96" s="189">
        <v>0</v>
      </c>
      <c r="L96" s="189">
        <v>4</v>
      </c>
      <c r="M96" s="189">
        <v>1</v>
      </c>
      <c r="N96" s="189">
        <v>7</v>
      </c>
      <c r="O96" s="189">
        <v>0</v>
      </c>
      <c r="P96" s="189">
        <v>0</v>
      </c>
      <c r="Q96" s="189">
        <v>1</v>
      </c>
      <c r="R96" s="189">
        <v>0</v>
      </c>
      <c r="S96" s="189">
        <v>10</v>
      </c>
      <c r="T96" s="189">
        <v>0</v>
      </c>
      <c r="U96" s="189">
        <v>2</v>
      </c>
      <c r="V96" s="189">
        <v>0</v>
      </c>
      <c r="W96" s="189">
        <v>0</v>
      </c>
      <c r="X96" s="188">
        <v>1</v>
      </c>
      <c r="Y96" s="223"/>
    </row>
    <row r="97" spans="1:25" ht="19.95" customHeight="1" x14ac:dyDescent="0.15">
      <c r="A97" s="181"/>
      <c r="B97" s="358" t="s">
        <v>184</v>
      </c>
      <c r="C97" s="358"/>
      <c r="D97" s="361" t="s">
        <v>80</v>
      </c>
      <c r="E97" s="361"/>
      <c r="F97" s="361"/>
      <c r="G97" s="179"/>
      <c r="H97" s="178">
        <f t="shared" si="4"/>
        <v>55</v>
      </c>
      <c r="I97" s="190">
        <v>2</v>
      </c>
      <c r="J97" s="189">
        <v>0</v>
      </c>
      <c r="K97" s="189">
        <v>0</v>
      </c>
      <c r="L97" s="189">
        <v>5</v>
      </c>
      <c r="M97" s="189">
        <v>4</v>
      </c>
      <c r="N97" s="189">
        <v>14</v>
      </c>
      <c r="O97" s="189">
        <v>0</v>
      </c>
      <c r="P97" s="189">
        <v>0</v>
      </c>
      <c r="Q97" s="189">
        <v>3</v>
      </c>
      <c r="R97" s="189">
        <v>0</v>
      </c>
      <c r="S97" s="189">
        <v>3</v>
      </c>
      <c r="T97" s="189">
        <v>0</v>
      </c>
      <c r="U97" s="189">
        <v>6</v>
      </c>
      <c r="V97" s="189">
        <v>0</v>
      </c>
      <c r="W97" s="189">
        <v>0</v>
      </c>
      <c r="X97" s="188">
        <v>18</v>
      </c>
      <c r="Y97" s="223"/>
    </row>
    <row r="98" spans="1:25" ht="19.95" customHeight="1" x14ac:dyDescent="0.15">
      <c r="A98" s="181"/>
      <c r="B98" s="358" t="s">
        <v>185</v>
      </c>
      <c r="C98" s="358"/>
      <c r="D98" s="361" t="s">
        <v>250</v>
      </c>
      <c r="E98" s="361"/>
      <c r="F98" s="361"/>
      <c r="G98" s="179"/>
      <c r="H98" s="178">
        <f t="shared" si="4"/>
        <v>94</v>
      </c>
      <c r="I98" s="190">
        <v>4</v>
      </c>
      <c r="J98" s="189">
        <v>0</v>
      </c>
      <c r="K98" s="189">
        <v>0</v>
      </c>
      <c r="L98" s="189">
        <v>6</v>
      </c>
      <c r="M98" s="189">
        <v>41</v>
      </c>
      <c r="N98" s="189">
        <v>12</v>
      </c>
      <c r="O98" s="189">
        <v>0</v>
      </c>
      <c r="P98" s="189">
        <v>1</v>
      </c>
      <c r="Q98" s="189">
        <v>11</v>
      </c>
      <c r="R98" s="189">
        <v>0</v>
      </c>
      <c r="S98" s="189">
        <v>4</v>
      </c>
      <c r="T98" s="189">
        <v>0</v>
      </c>
      <c r="U98" s="189">
        <v>1</v>
      </c>
      <c r="V98" s="189">
        <v>0</v>
      </c>
      <c r="W98" s="189">
        <v>0</v>
      </c>
      <c r="X98" s="188">
        <v>14</v>
      </c>
      <c r="Y98" s="223"/>
    </row>
    <row r="99" spans="1:25" ht="19.95" customHeight="1" x14ac:dyDescent="0.15">
      <c r="A99" s="181"/>
      <c r="B99" s="358" t="s">
        <v>186</v>
      </c>
      <c r="C99" s="358"/>
      <c r="D99" s="361" t="s">
        <v>250</v>
      </c>
      <c r="E99" s="361"/>
      <c r="F99" s="361"/>
      <c r="G99" s="179"/>
      <c r="H99" s="178">
        <f t="shared" si="4"/>
        <v>33</v>
      </c>
      <c r="I99" s="190">
        <v>2</v>
      </c>
      <c r="J99" s="189">
        <v>0</v>
      </c>
      <c r="K99" s="189">
        <v>0</v>
      </c>
      <c r="L99" s="189">
        <v>3</v>
      </c>
      <c r="M99" s="189">
        <v>9</v>
      </c>
      <c r="N99" s="189">
        <v>15</v>
      </c>
      <c r="O99" s="189">
        <v>0</v>
      </c>
      <c r="P99" s="189">
        <v>0</v>
      </c>
      <c r="Q99" s="189">
        <v>1</v>
      </c>
      <c r="R99" s="189">
        <v>0</v>
      </c>
      <c r="S99" s="189">
        <v>0</v>
      </c>
      <c r="T99" s="189">
        <v>0</v>
      </c>
      <c r="U99" s="189">
        <v>1</v>
      </c>
      <c r="V99" s="189">
        <v>0</v>
      </c>
      <c r="W99" s="189">
        <v>0</v>
      </c>
      <c r="X99" s="188">
        <v>2</v>
      </c>
      <c r="Y99" s="223"/>
    </row>
    <row r="100" spans="1:25" ht="19.95" customHeight="1" x14ac:dyDescent="0.15">
      <c r="A100" s="181"/>
      <c r="B100" s="358" t="s">
        <v>187</v>
      </c>
      <c r="C100" s="358"/>
      <c r="D100" s="361" t="s">
        <v>251</v>
      </c>
      <c r="E100" s="361"/>
      <c r="F100" s="361"/>
      <c r="G100" s="179"/>
      <c r="H100" s="178">
        <f t="shared" si="4"/>
        <v>5</v>
      </c>
      <c r="I100" s="190">
        <v>0</v>
      </c>
      <c r="J100" s="189">
        <v>0</v>
      </c>
      <c r="K100" s="189">
        <v>0</v>
      </c>
      <c r="L100" s="189">
        <v>0</v>
      </c>
      <c r="M100" s="189">
        <v>5</v>
      </c>
      <c r="N100" s="189">
        <v>0</v>
      </c>
      <c r="O100" s="189">
        <v>0</v>
      </c>
      <c r="P100" s="189">
        <v>0</v>
      </c>
      <c r="Q100" s="189">
        <v>0</v>
      </c>
      <c r="R100" s="189">
        <v>0</v>
      </c>
      <c r="S100" s="189">
        <v>0</v>
      </c>
      <c r="T100" s="189">
        <v>0</v>
      </c>
      <c r="U100" s="189">
        <v>0</v>
      </c>
      <c r="V100" s="189">
        <v>0</v>
      </c>
      <c r="W100" s="189">
        <v>0</v>
      </c>
      <c r="X100" s="188">
        <v>0</v>
      </c>
      <c r="Y100" s="223"/>
    </row>
    <row r="101" spans="1:25" ht="19.95" customHeight="1" x14ac:dyDescent="0.15">
      <c r="A101" s="181"/>
      <c r="B101" s="358" t="s">
        <v>202</v>
      </c>
      <c r="C101" s="358"/>
      <c r="D101" s="361" t="s">
        <v>80</v>
      </c>
      <c r="E101" s="361"/>
      <c r="F101" s="361"/>
      <c r="G101" s="179"/>
      <c r="H101" s="178">
        <f t="shared" si="4"/>
        <v>333</v>
      </c>
      <c r="I101" s="190">
        <v>0</v>
      </c>
      <c r="J101" s="189">
        <v>0</v>
      </c>
      <c r="K101" s="189">
        <v>5</v>
      </c>
      <c r="L101" s="189">
        <v>13</v>
      </c>
      <c r="M101" s="189">
        <v>227</v>
      </c>
      <c r="N101" s="189">
        <v>37</v>
      </c>
      <c r="O101" s="189">
        <v>6</v>
      </c>
      <c r="P101" s="189">
        <v>1</v>
      </c>
      <c r="Q101" s="189">
        <v>13</v>
      </c>
      <c r="R101" s="189">
        <v>0</v>
      </c>
      <c r="S101" s="189">
        <v>8</v>
      </c>
      <c r="T101" s="189">
        <v>0</v>
      </c>
      <c r="U101" s="189">
        <v>6</v>
      </c>
      <c r="V101" s="189">
        <v>0</v>
      </c>
      <c r="W101" s="189">
        <v>0</v>
      </c>
      <c r="X101" s="188">
        <v>17</v>
      </c>
      <c r="Y101" s="223"/>
    </row>
    <row r="102" spans="1:25" ht="19.95" customHeight="1" x14ac:dyDescent="0.15">
      <c r="A102" s="181"/>
      <c r="B102" s="358" t="s">
        <v>189</v>
      </c>
      <c r="C102" s="358"/>
      <c r="D102" s="361" t="s">
        <v>80</v>
      </c>
      <c r="E102" s="361"/>
      <c r="F102" s="361"/>
      <c r="G102" s="179"/>
      <c r="H102" s="178">
        <f t="shared" si="4"/>
        <v>27</v>
      </c>
      <c r="I102" s="190">
        <v>0</v>
      </c>
      <c r="J102" s="189">
        <v>0</v>
      </c>
      <c r="K102" s="189">
        <v>5</v>
      </c>
      <c r="L102" s="189">
        <v>1</v>
      </c>
      <c r="M102" s="189">
        <v>16</v>
      </c>
      <c r="N102" s="189">
        <v>2</v>
      </c>
      <c r="O102" s="189">
        <v>0</v>
      </c>
      <c r="P102" s="189">
        <v>0</v>
      </c>
      <c r="Q102" s="189">
        <v>3</v>
      </c>
      <c r="R102" s="189">
        <v>0</v>
      </c>
      <c r="S102" s="189">
        <v>0</v>
      </c>
      <c r="T102" s="189">
        <v>0</v>
      </c>
      <c r="U102" s="189">
        <v>0</v>
      </c>
      <c r="V102" s="189">
        <v>0</v>
      </c>
      <c r="W102" s="189">
        <v>0</v>
      </c>
      <c r="X102" s="188">
        <v>0</v>
      </c>
      <c r="Y102" s="223"/>
    </row>
    <row r="103" spans="1:25" ht="19.95" customHeight="1" x14ac:dyDescent="0.15">
      <c r="A103" s="181"/>
      <c r="B103" s="358" t="s">
        <v>190</v>
      </c>
      <c r="C103" s="358"/>
      <c r="D103" s="361" t="s">
        <v>80</v>
      </c>
      <c r="E103" s="361"/>
      <c r="F103" s="361"/>
      <c r="G103" s="179"/>
      <c r="H103" s="178">
        <f t="shared" si="4"/>
        <v>305</v>
      </c>
      <c r="I103" s="190">
        <v>2</v>
      </c>
      <c r="J103" s="189">
        <v>0</v>
      </c>
      <c r="K103" s="189">
        <v>0</v>
      </c>
      <c r="L103" s="189">
        <v>1</v>
      </c>
      <c r="M103" s="189">
        <v>0</v>
      </c>
      <c r="N103" s="189">
        <v>296</v>
      </c>
      <c r="O103" s="189">
        <v>0</v>
      </c>
      <c r="P103" s="189">
        <v>0</v>
      </c>
      <c r="Q103" s="189">
        <v>0</v>
      </c>
      <c r="R103" s="189">
        <v>0</v>
      </c>
      <c r="S103" s="189">
        <v>6</v>
      </c>
      <c r="T103" s="189">
        <v>0</v>
      </c>
      <c r="U103" s="189">
        <v>0</v>
      </c>
      <c r="V103" s="189">
        <v>0</v>
      </c>
      <c r="W103" s="189">
        <v>0</v>
      </c>
      <c r="X103" s="188">
        <v>0</v>
      </c>
      <c r="Y103" s="223"/>
    </row>
    <row r="104" spans="1:25" ht="19.95" customHeight="1" x14ac:dyDescent="0.15">
      <c r="A104" s="181"/>
      <c r="B104" s="358" t="s">
        <v>203</v>
      </c>
      <c r="C104" s="358"/>
      <c r="D104" s="361" t="s">
        <v>80</v>
      </c>
      <c r="E104" s="361"/>
      <c r="F104" s="361"/>
      <c r="G104" s="179"/>
      <c r="H104" s="178">
        <f t="shared" si="4"/>
        <v>7</v>
      </c>
      <c r="I104" s="190">
        <v>1</v>
      </c>
      <c r="J104" s="189">
        <v>0</v>
      </c>
      <c r="K104" s="189">
        <v>0</v>
      </c>
      <c r="L104" s="189">
        <v>1</v>
      </c>
      <c r="M104" s="189">
        <v>1</v>
      </c>
      <c r="N104" s="189">
        <v>1</v>
      </c>
      <c r="O104" s="189">
        <v>0</v>
      </c>
      <c r="P104" s="189">
        <v>0</v>
      </c>
      <c r="Q104" s="189">
        <v>2</v>
      </c>
      <c r="R104" s="189">
        <v>0</v>
      </c>
      <c r="S104" s="189">
        <v>0</v>
      </c>
      <c r="T104" s="189">
        <v>0</v>
      </c>
      <c r="U104" s="189">
        <v>0</v>
      </c>
      <c r="V104" s="189">
        <v>0</v>
      </c>
      <c r="W104" s="189">
        <v>0</v>
      </c>
      <c r="X104" s="188">
        <v>1</v>
      </c>
      <c r="Y104" s="223"/>
    </row>
    <row r="105" spans="1:25" ht="19.95" customHeight="1" x14ac:dyDescent="0.15">
      <c r="A105" s="181"/>
      <c r="B105" s="358" t="s">
        <v>192</v>
      </c>
      <c r="C105" s="358"/>
      <c r="D105" s="369" t="s">
        <v>193</v>
      </c>
      <c r="E105" s="369"/>
      <c r="F105" s="369"/>
      <c r="G105" s="179"/>
      <c r="H105" s="178">
        <f t="shared" si="4"/>
        <v>143410</v>
      </c>
      <c r="I105" s="177">
        <v>142586</v>
      </c>
      <c r="J105" s="187">
        <v>4</v>
      </c>
      <c r="K105" s="187">
        <v>32</v>
      </c>
      <c r="L105" s="187">
        <v>80</v>
      </c>
      <c r="M105" s="187">
        <v>160</v>
      </c>
      <c r="N105" s="187">
        <v>0</v>
      </c>
      <c r="O105" s="187">
        <v>0</v>
      </c>
      <c r="P105" s="187">
        <v>0</v>
      </c>
      <c r="Q105" s="187">
        <v>0</v>
      </c>
      <c r="R105" s="187">
        <v>0</v>
      </c>
      <c r="S105" s="187">
        <v>2</v>
      </c>
      <c r="T105" s="187">
        <v>0</v>
      </c>
      <c r="U105" s="187">
        <v>468</v>
      </c>
      <c r="V105" s="187">
        <v>1</v>
      </c>
      <c r="W105" s="187">
        <v>0</v>
      </c>
      <c r="X105" s="175">
        <v>77</v>
      </c>
    </row>
    <row r="106" spans="1:25" ht="19.95" customHeight="1" x14ac:dyDescent="0.15">
      <c r="A106" s="181"/>
      <c r="B106" s="358" t="s">
        <v>194</v>
      </c>
      <c r="C106" s="358"/>
      <c r="D106" s="361" t="s">
        <v>80</v>
      </c>
      <c r="E106" s="361"/>
      <c r="F106" s="361"/>
      <c r="G106" s="179"/>
      <c r="H106" s="178">
        <f t="shared" si="4"/>
        <v>66389</v>
      </c>
      <c r="I106" s="177">
        <v>0</v>
      </c>
      <c r="J106" s="187">
        <v>0</v>
      </c>
      <c r="K106" s="187">
        <v>0</v>
      </c>
      <c r="L106" s="187">
        <v>19</v>
      </c>
      <c r="M106" s="187">
        <v>21</v>
      </c>
      <c r="N106" s="187">
        <v>75</v>
      </c>
      <c r="O106" s="187">
        <v>1</v>
      </c>
      <c r="P106" s="187">
        <v>0</v>
      </c>
      <c r="Q106" s="187">
        <v>0</v>
      </c>
      <c r="R106" s="187">
        <v>0</v>
      </c>
      <c r="S106" s="187">
        <v>41572</v>
      </c>
      <c r="T106" s="187">
        <v>0</v>
      </c>
      <c r="U106" s="187">
        <v>119</v>
      </c>
      <c r="V106" s="187">
        <v>0</v>
      </c>
      <c r="W106" s="187">
        <v>0</v>
      </c>
      <c r="X106" s="175">
        <v>24582</v>
      </c>
    </row>
    <row r="107" spans="1:25" ht="19.95" customHeight="1" x14ac:dyDescent="0.15">
      <c r="A107" s="181"/>
      <c r="B107" s="358" t="s">
        <v>195</v>
      </c>
      <c r="C107" s="358"/>
      <c r="D107" s="361" t="s">
        <v>80</v>
      </c>
      <c r="E107" s="361"/>
      <c r="F107" s="361"/>
      <c r="G107" s="179"/>
      <c r="H107" s="178">
        <f t="shared" si="4"/>
        <v>26271</v>
      </c>
      <c r="I107" s="177">
        <v>0</v>
      </c>
      <c r="J107" s="187">
        <v>41</v>
      </c>
      <c r="K107" s="187">
        <v>7</v>
      </c>
      <c r="L107" s="187">
        <v>123</v>
      </c>
      <c r="M107" s="187">
        <v>0</v>
      </c>
      <c r="N107" s="187">
        <v>9</v>
      </c>
      <c r="O107" s="187">
        <v>0</v>
      </c>
      <c r="P107" s="187">
        <v>0</v>
      </c>
      <c r="Q107" s="187">
        <v>0</v>
      </c>
      <c r="R107" s="187">
        <v>332</v>
      </c>
      <c r="S107" s="187">
        <v>1170</v>
      </c>
      <c r="T107" s="187">
        <v>0</v>
      </c>
      <c r="U107" s="187">
        <v>6303</v>
      </c>
      <c r="V107" s="187">
        <v>0</v>
      </c>
      <c r="W107" s="187">
        <v>0</v>
      </c>
      <c r="X107" s="175">
        <v>18286</v>
      </c>
    </row>
    <row r="108" spans="1:25" ht="19.95" customHeight="1" x14ac:dyDescent="0.15">
      <c r="A108" s="181"/>
      <c r="B108" s="358" t="s">
        <v>196</v>
      </c>
      <c r="C108" s="358"/>
      <c r="D108" s="361" t="s">
        <v>80</v>
      </c>
      <c r="E108" s="361"/>
      <c r="F108" s="361"/>
      <c r="G108" s="179"/>
      <c r="H108" s="178">
        <f t="shared" si="4"/>
        <v>74136</v>
      </c>
      <c r="I108" s="177">
        <v>3</v>
      </c>
      <c r="J108" s="187">
        <v>29</v>
      </c>
      <c r="K108" s="187">
        <v>44</v>
      </c>
      <c r="L108" s="187">
        <v>69</v>
      </c>
      <c r="M108" s="187">
        <v>29</v>
      </c>
      <c r="N108" s="187">
        <v>0</v>
      </c>
      <c r="O108" s="187">
        <v>1</v>
      </c>
      <c r="P108" s="187">
        <v>15</v>
      </c>
      <c r="Q108" s="187">
        <v>4</v>
      </c>
      <c r="R108" s="187">
        <v>14</v>
      </c>
      <c r="S108" s="187">
        <v>243</v>
      </c>
      <c r="T108" s="187">
        <v>31</v>
      </c>
      <c r="U108" s="187">
        <v>34293</v>
      </c>
      <c r="V108" s="187">
        <v>0</v>
      </c>
      <c r="W108" s="187">
        <v>0</v>
      </c>
      <c r="X108" s="175">
        <v>39361</v>
      </c>
    </row>
    <row r="109" spans="1:25" ht="19.95" customHeight="1" x14ac:dyDescent="0.15">
      <c r="A109" s="181"/>
      <c r="B109" s="358" t="s">
        <v>197</v>
      </c>
      <c r="C109" s="358"/>
      <c r="D109" s="361" t="s">
        <v>80</v>
      </c>
      <c r="E109" s="361"/>
      <c r="F109" s="361"/>
      <c r="G109" s="179"/>
      <c r="H109" s="178">
        <f t="shared" si="4"/>
        <v>5095</v>
      </c>
      <c r="I109" s="177">
        <v>1</v>
      </c>
      <c r="J109" s="187">
        <v>37</v>
      </c>
      <c r="K109" s="187">
        <v>7</v>
      </c>
      <c r="L109" s="187">
        <v>127</v>
      </c>
      <c r="M109" s="187">
        <v>0</v>
      </c>
      <c r="N109" s="187">
        <v>10</v>
      </c>
      <c r="O109" s="187">
        <v>2</v>
      </c>
      <c r="P109" s="187">
        <v>3</v>
      </c>
      <c r="Q109" s="187">
        <v>16</v>
      </c>
      <c r="R109" s="187">
        <v>0</v>
      </c>
      <c r="S109" s="187">
        <v>75</v>
      </c>
      <c r="T109" s="187">
        <v>0</v>
      </c>
      <c r="U109" s="187">
        <v>1801</v>
      </c>
      <c r="V109" s="187">
        <v>0</v>
      </c>
      <c r="W109" s="187">
        <v>0</v>
      </c>
      <c r="X109" s="175">
        <v>3016</v>
      </c>
    </row>
    <row r="110" spans="1:25" ht="19.95" customHeight="1" x14ac:dyDescent="0.15">
      <c r="A110" s="181"/>
      <c r="B110" s="358" t="s">
        <v>198</v>
      </c>
      <c r="C110" s="358"/>
      <c r="D110" s="361" t="s">
        <v>80</v>
      </c>
      <c r="E110" s="361"/>
      <c r="F110" s="361"/>
      <c r="G110" s="179"/>
      <c r="H110" s="178">
        <f t="shared" si="4"/>
        <v>140205</v>
      </c>
      <c r="I110" s="177">
        <v>0</v>
      </c>
      <c r="J110" s="187">
        <v>15</v>
      </c>
      <c r="K110" s="187">
        <v>209</v>
      </c>
      <c r="L110" s="187">
        <v>747</v>
      </c>
      <c r="M110" s="187">
        <v>20</v>
      </c>
      <c r="N110" s="187">
        <v>5</v>
      </c>
      <c r="O110" s="187">
        <v>1558</v>
      </c>
      <c r="P110" s="187">
        <v>0</v>
      </c>
      <c r="Q110" s="187">
        <v>3</v>
      </c>
      <c r="R110" s="187">
        <v>1115</v>
      </c>
      <c r="S110" s="187">
        <v>26</v>
      </c>
      <c r="T110" s="187">
        <v>74</v>
      </c>
      <c r="U110" s="187">
        <v>3548</v>
      </c>
      <c r="V110" s="187">
        <v>0</v>
      </c>
      <c r="W110" s="187">
        <v>0</v>
      </c>
      <c r="X110" s="175">
        <v>132885</v>
      </c>
    </row>
    <row r="111" spans="1:25" ht="23.25" customHeight="1" thickBot="1" x14ac:dyDescent="0.2">
      <c r="A111" s="174"/>
      <c r="B111" s="370" t="s">
        <v>199</v>
      </c>
      <c r="C111" s="370"/>
      <c r="D111" s="367" t="s">
        <v>80</v>
      </c>
      <c r="E111" s="367"/>
      <c r="F111" s="367"/>
      <c r="G111" s="173"/>
      <c r="H111" s="172">
        <f t="shared" si="4"/>
        <v>36946</v>
      </c>
      <c r="I111" s="171">
        <v>0</v>
      </c>
      <c r="J111" s="229">
        <v>0</v>
      </c>
      <c r="K111" s="229">
        <v>6</v>
      </c>
      <c r="L111" s="229">
        <v>732</v>
      </c>
      <c r="M111" s="229">
        <v>0</v>
      </c>
      <c r="N111" s="229">
        <v>436</v>
      </c>
      <c r="O111" s="229">
        <v>0</v>
      </c>
      <c r="P111" s="229">
        <v>0</v>
      </c>
      <c r="Q111" s="229">
        <v>50</v>
      </c>
      <c r="R111" s="229">
        <v>0</v>
      </c>
      <c r="S111" s="229">
        <v>148</v>
      </c>
      <c r="T111" s="229">
        <v>0</v>
      </c>
      <c r="U111" s="229">
        <v>520</v>
      </c>
      <c r="V111" s="229">
        <v>0</v>
      </c>
      <c r="W111" s="229">
        <v>0</v>
      </c>
      <c r="X111" s="169">
        <v>35054</v>
      </c>
    </row>
  </sheetData>
  <mergeCells count="189">
    <mergeCell ref="B107:C107"/>
    <mergeCell ref="D107:F107"/>
    <mergeCell ref="B111:C111"/>
    <mergeCell ref="D111:F111"/>
    <mergeCell ref="B108:C108"/>
    <mergeCell ref="D108:F108"/>
    <mergeCell ref="B109:C109"/>
    <mergeCell ref="D109:F109"/>
    <mergeCell ref="B110:C110"/>
    <mergeCell ref="D110:F110"/>
    <mergeCell ref="B102:C102"/>
    <mergeCell ref="D102:F102"/>
    <mergeCell ref="B103:C103"/>
    <mergeCell ref="D103:F103"/>
    <mergeCell ref="B104:C104"/>
    <mergeCell ref="D104:F104"/>
    <mergeCell ref="B105:C105"/>
    <mergeCell ref="D105:F105"/>
    <mergeCell ref="B106:C106"/>
    <mergeCell ref="D106:F106"/>
    <mergeCell ref="B97:C97"/>
    <mergeCell ref="D97:F97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B92:C92"/>
    <mergeCell ref="D92:F92"/>
    <mergeCell ref="B93:C93"/>
    <mergeCell ref="D93:F93"/>
    <mergeCell ref="B94:C94"/>
    <mergeCell ref="D94:F94"/>
    <mergeCell ref="B95:C95"/>
    <mergeCell ref="D95:F95"/>
    <mergeCell ref="B96:C96"/>
    <mergeCell ref="D96:F96"/>
    <mergeCell ref="A84:G86"/>
    <mergeCell ref="B87:F87"/>
    <mergeCell ref="B88:C88"/>
    <mergeCell ref="D88:F88"/>
    <mergeCell ref="B89:C89"/>
    <mergeCell ref="D89:F89"/>
    <mergeCell ref="B90:C90"/>
    <mergeCell ref="D90:F90"/>
    <mergeCell ref="B91:C91"/>
    <mergeCell ref="D91:F91"/>
    <mergeCell ref="B78:C78"/>
    <mergeCell ref="D78:F78"/>
    <mergeCell ref="B79:C79"/>
    <mergeCell ref="D79:F79"/>
    <mergeCell ref="B80:C80"/>
    <mergeCell ref="D80:F80"/>
    <mergeCell ref="B81:C81"/>
    <mergeCell ref="D81:F81"/>
    <mergeCell ref="B82:C82"/>
    <mergeCell ref="D82:F82"/>
    <mergeCell ref="B73:C73"/>
    <mergeCell ref="D73:F73"/>
    <mergeCell ref="B74:C74"/>
    <mergeCell ref="D74:F74"/>
    <mergeCell ref="B75:C75"/>
    <mergeCell ref="D75:F75"/>
    <mergeCell ref="B76:C76"/>
    <mergeCell ref="D76:F76"/>
    <mergeCell ref="B77:C77"/>
    <mergeCell ref="D77:F77"/>
    <mergeCell ref="B68:C68"/>
    <mergeCell ref="D68:F68"/>
    <mergeCell ref="B69:C69"/>
    <mergeCell ref="D69:F69"/>
    <mergeCell ref="B70:C70"/>
    <mergeCell ref="D70:F70"/>
    <mergeCell ref="B71:C71"/>
    <mergeCell ref="D71:F71"/>
    <mergeCell ref="B72:C72"/>
    <mergeCell ref="D72:F72"/>
    <mergeCell ref="B63:C63"/>
    <mergeCell ref="D63:F63"/>
    <mergeCell ref="B64:C64"/>
    <mergeCell ref="D64:F64"/>
    <mergeCell ref="B65:C65"/>
    <mergeCell ref="D65:F65"/>
    <mergeCell ref="B66:C66"/>
    <mergeCell ref="D66:F66"/>
    <mergeCell ref="B67:C67"/>
    <mergeCell ref="D67:F67"/>
    <mergeCell ref="B54:C54"/>
    <mergeCell ref="D54:F54"/>
    <mergeCell ref="A56:G58"/>
    <mergeCell ref="B59:F59"/>
    <mergeCell ref="B60:C60"/>
    <mergeCell ref="D60:F60"/>
    <mergeCell ref="B61:C61"/>
    <mergeCell ref="D61:F61"/>
    <mergeCell ref="B62:C62"/>
    <mergeCell ref="D62:F62"/>
    <mergeCell ref="B49:C49"/>
    <mergeCell ref="D49:F49"/>
    <mergeCell ref="B50:C50"/>
    <mergeCell ref="D50:F50"/>
    <mergeCell ref="B51:C51"/>
    <mergeCell ref="D51:F51"/>
    <mergeCell ref="B52:C52"/>
    <mergeCell ref="D52:F52"/>
    <mergeCell ref="B53:C53"/>
    <mergeCell ref="D53:F5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25:C25"/>
    <mergeCell ref="D25:F25"/>
    <mergeCell ref="B26:C26"/>
    <mergeCell ref="D26:F26"/>
    <mergeCell ref="A28:G30"/>
    <mergeCell ref="B31:F31"/>
    <mergeCell ref="B32:C32"/>
    <mergeCell ref="D32:F32"/>
    <mergeCell ref="B33:C33"/>
    <mergeCell ref="D33:F33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14:C14"/>
    <mergeCell ref="D14:F14"/>
    <mergeCell ref="B9:C9"/>
    <mergeCell ref="D9:F9"/>
    <mergeCell ref="B10:C10"/>
    <mergeCell ref="D10:F10"/>
    <mergeCell ref="B11:C11"/>
    <mergeCell ref="D11:F11"/>
    <mergeCell ref="B12:C12"/>
    <mergeCell ref="D12:F12"/>
    <mergeCell ref="B1:F1"/>
    <mergeCell ref="A2:G4"/>
    <mergeCell ref="B5:F5"/>
    <mergeCell ref="B6:F6"/>
    <mergeCell ref="B7:F7"/>
    <mergeCell ref="B8:C8"/>
    <mergeCell ref="D8:F8"/>
    <mergeCell ref="B13:C13"/>
    <mergeCell ref="D13:F13"/>
  </mergeCells>
  <phoneticPr fontId="1"/>
  <pageMargins left="0.78740157480314965" right="0.78740157480314965" top="0.78740157480314965" bottom="0.78740157480314965" header="0.31496062992125984" footer="0.31496062992125984"/>
  <pageSetup paperSize="9" scale="90" orientation="landscape" r:id="rId1"/>
  <rowBreaks count="3" manualBreakCount="3">
    <brk id="26" max="23" man="1"/>
    <brk id="54" max="23" man="1"/>
    <brk id="82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9"/>
  <sheetViews>
    <sheetView view="pageBreakPreview" zoomScaleNormal="120" zoomScaleSheetLayoutView="100" workbookViewId="0">
      <selection activeCell="H6" sqref="H6"/>
    </sheetView>
  </sheetViews>
  <sheetFormatPr defaultColWidth="9" defaultRowHeight="9.6" x14ac:dyDescent="0.15"/>
  <cols>
    <col min="1" max="1" width="7.44140625" style="72" customWidth="1"/>
    <col min="2" max="2" width="4" style="72" customWidth="1"/>
    <col min="3" max="3" width="6.33203125" style="72" customWidth="1"/>
    <col min="4" max="4" width="4" style="72" customWidth="1"/>
    <col min="5" max="5" width="6.109375" style="72" customWidth="1"/>
    <col min="6" max="6" width="4" style="72" customWidth="1"/>
    <col min="7" max="7" width="5.6640625" style="72" customWidth="1"/>
    <col min="8" max="8" width="3.21875" style="72" customWidth="1"/>
    <col min="9" max="9" width="5.77734375" style="72" customWidth="1"/>
    <col min="10" max="10" width="3.21875" style="72" customWidth="1"/>
    <col min="11" max="11" width="5.21875" style="72" customWidth="1"/>
    <col min="12" max="12" width="2.6640625" style="72" customWidth="1"/>
    <col min="13" max="13" width="5.109375" style="72" customWidth="1"/>
    <col min="14" max="14" width="2.21875" style="72" customWidth="1"/>
    <col min="15" max="15" width="5" style="72" customWidth="1"/>
    <col min="16" max="16" width="2.6640625" style="72" customWidth="1"/>
    <col min="17" max="17" width="5.6640625" style="72" customWidth="1"/>
    <col min="18" max="18" width="2.6640625" style="72" customWidth="1"/>
    <col min="19" max="19" width="5.44140625" style="72" customWidth="1"/>
    <col min="20" max="20" width="3.109375" style="72" customWidth="1"/>
    <col min="21" max="21" width="5.44140625" style="72" customWidth="1"/>
    <col min="22" max="22" width="2.6640625" style="72" customWidth="1"/>
    <col min="23" max="23" width="5.44140625" style="72" customWidth="1"/>
    <col min="24" max="24" width="2.21875" style="72" customWidth="1"/>
    <col min="25" max="25" width="5.44140625" style="72" customWidth="1"/>
    <col min="26" max="16384" width="9" style="72"/>
  </cols>
  <sheetData>
    <row r="1" spans="1:25" s="87" customFormat="1" ht="29.25" customHeight="1" x14ac:dyDescent="0.15">
      <c r="A1" s="390" t="s">
        <v>50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</row>
    <row r="2" spans="1:25" ht="21" customHeight="1" thickBot="1" x14ac:dyDescent="0.2">
      <c r="A2" s="86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27" customHeight="1" x14ac:dyDescent="0.15">
      <c r="A3" s="395" t="s">
        <v>204</v>
      </c>
      <c r="B3" s="395" t="s">
        <v>205</v>
      </c>
      <c r="C3" s="397"/>
      <c r="D3" s="399" t="s">
        <v>206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 t="s">
        <v>207</v>
      </c>
      <c r="Q3" s="400"/>
      <c r="R3" s="400" t="s">
        <v>208</v>
      </c>
      <c r="S3" s="400"/>
      <c r="T3" s="400"/>
      <c r="U3" s="400"/>
      <c r="V3" s="400"/>
      <c r="W3" s="400"/>
      <c r="X3" s="400" t="s">
        <v>209</v>
      </c>
      <c r="Y3" s="409"/>
    </row>
    <row r="4" spans="1:25" ht="27" customHeight="1" thickBot="1" x14ac:dyDescent="0.2">
      <c r="A4" s="396"/>
      <c r="B4" s="396"/>
      <c r="C4" s="398"/>
      <c r="D4" s="411" t="s">
        <v>210</v>
      </c>
      <c r="E4" s="401"/>
      <c r="F4" s="401" t="s">
        <v>211</v>
      </c>
      <c r="G4" s="401"/>
      <c r="H4" s="401" t="s">
        <v>242</v>
      </c>
      <c r="I4" s="401"/>
      <c r="J4" s="401" t="s">
        <v>212</v>
      </c>
      <c r="K4" s="401"/>
      <c r="L4" s="401" t="s">
        <v>213</v>
      </c>
      <c r="M4" s="401"/>
      <c r="N4" s="401" t="s">
        <v>48</v>
      </c>
      <c r="O4" s="401"/>
      <c r="P4" s="401"/>
      <c r="Q4" s="401"/>
      <c r="R4" s="401" t="s">
        <v>214</v>
      </c>
      <c r="S4" s="401"/>
      <c r="T4" s="401" t="s">
        <v>215</v>
      </c>
      <c r="U4" s="401"/>
      <c r="V4" s="401" t="s">
        <v>216</v>
      </c>
      <c r="W4" s="401"/>
      <c r="X4" s="401"/>
      <c r="Y4" s="410"/>
    </row>
    <row r="5" spans="1:25" ht="18" customHeight="1" x14ac:dyDescent="0.15">
      <c r="A5" s="395" t="s">
        <v>221</v>
      </c>
      <c r="B5" s="84" t="s">
        <v>47</v>
      </c>
      <c r="C5" s="82" t="s">
        <v>46</v>
      </c>
      <c r="D5" s="100" t="s">
        <v>47</v>
      </c>
      <c r="E5" s="101" t="s">
        <v>46</v>
      </c>
      <c r="F5" s="83" t="s">
        <v>47</v>
      </c>
      <c r="G5" s="83" t="s">
        <v>46</v>
      </c>
      <c r="H5" s="83" t="s">
        <v>243</v>
      </c>
      <c r="I5" s="83" t="s">
        <v>46</v>
      </c>
      <c r="J5" s="83" t="s">
        <v>47</v>
      </c>
      <c r="K5" s="83" t="s">
        <v>46</v>
      </c>
      <c r="L5" s="83" t="s">
        <v>47</v>
      </c>
      <c r="M5" s="83" t="s">
        <v>46</v>
      </c>
      <c r="N5" s="83" t="s">
        <v>47</v>
      </c>
      <c r="O5" s="83" t="s">
        <v>46</v>
      </c>
      <c r="P5" s="83" t="s">
        <v>47</v>
      </c>
      <c r="Q5" s="83" t="s">
        <v>46</v>
      </c>
      <c r="R5" s="83" t="s">
        <v>47</v>
      </c>
      <c r="S5" s="83" t="s">
        <v>46</v>
      </c>
      <c r="T5" s="83" t="s">
        <v>47</v>
      </c>
      <c r="U5" s="83" t="s">
        <v>46</v>
      </c>
      <c r="V5" s="83" t="s">
        <v>47</v>
      </c>
      <c r="W5" s="83" t="s">
        <v>46</v>
      </c>
      <c r="X5" s="83" t="s">
        <v>47</v>
      </c>
      <c r="Y5" s="82" t="s">
        <v>46</v>
      </c>
    </row>
    <row r="6" spans="1:25" ht="27" customHeight="1" thickBot="1" x14ac:dyDescent="0.2">
      <c r="A6" s="407"/>
      <c r="B6" s="103">
        <f>SUM(D6,F6,H6,J6,L6,P6,R6,T6,V6,X6,N6)</f>
        <v>2588</v>
      </c>
      <c r="C6" s="104">
        <f>SUM(C7:C9)</f>
        <v>71400</v>
      </c>
      <c r="D6" s="160">
        <f>SUM(D7:D9)</f>
        <v>1338</v>
      </c>
      <c r="E6" s="105">
        <f t="shared" ref="E6:Y6" si="0">SUM(E7:E9)</f>
        <v>39106</v>
      </c>
      <c r="F6" s="105">
        <f>SUM(F7:F9)</f>
        <v>1015</v>
      </c>
      <c r="G6" s="105">
        <f t="shared" si="0"/>
        <v>27897</v>
      </c>
      <c r="H6" s="105">
        <f>SUM(H7:H9)</f>
        <v>28</v>
      </c>
      <c r="I6" s="105">
        <f>SUM(I7:I9)</f>
        <v>2090</v>
      </c>
      <c r="J6" s="105">
        <f>SUM(J7:J9)</f>
        <v>20</v>
      </c>
      <c r="K6" s="105">
        <f>SUM(K7:K9)</f>
        <v>950</v>
      </c>
      <c r="L6" s="105">
        <f t="shared" si="0"/>
        <v>2</v>
      </c>
      <c r="M6" s="105">
        <f t="shared" si="0"/>
        <v>120</v>
      </c>
      <c r="N6" s="105">
        <f t="shared" si="0"/>
        <v>0</v>
      </c>
      <c r="O6" s="105">
        <f t="shared" si="0"/>
        <v>0</v>
      </c>
      <c r="P6" s="105">
        <f>SUM(P7:P9)</f>
        <v>39</v>
      </c>
      <c r="Q6" s="105">
        <f t="shared" si="0"/>
        <v>810</v>
      </c>
      <c r="R6" s="105">
        <f t="shared" si="0"/>
        <v>14</v>
      </c>
      <c r="S6" s="105">
        <f t="shared" si="0"/>
        <v>25</v>
      </c>
      <c r="T6" s="105">
        <f t="shared" si="0"/>
        <v>129</v>
      </c>
      <c r="U6" s="105">
        <f t="shared" si="0"/>
        <v>261</v>
      </c>
      <c r="V6" s="105">
        <f t="shared" si="0"/>
        <v>1</v>
      </c>
      <c r="W6" s="105">
        <f t="shared" si="0"/>
        <v>1</v>
      </c>
      <c r="X6" s="105">
        <f t="shared" si="0"/>
        <v>2</v>
      </c>
      <c r="Y6" s="104">
        <f t="shared" si="0"/>
        <v>140</v>
      </c>
    </row>
    <row r="7" spans="1:25" s="74" customFormat="1" ht="27" customHeight="1" x14ac:dyDescent="0.15">
      <c r="A7" s="99" t="s">
        <v>222</v>
      </c>
      <c r="B7" s="161">
        <f>SUM(D7,F7,H7,J7,L7,N7,P7,R7,T7,V7,X7)</f>
        <v>0</v>
      </c>
      <c r="C7" s="162">
        <f>E7+G7+I7+K7+M7+O7+Q7+S7+U7+W7+Y7</f>
        <v>0</v>
      </c>
      <c r="D7" s="292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  <c r="Y7" s="80">
        <v>0</v>
      </c>
    </row>
    <row r="8" spans="1:25" s="74" customFormat="1" ht="27" customHeight="1" x14ac:dyDescent="0.15">
      <c r="A8" s="99" t="s">
        <v>223</v>
      </c>
      <c r="B8" s="161">
        <f>SUM(D8,F8,H8,J8,L8,N8,P8,R8,T8,V8,X8)</f>
        <v>23</v>
      </c>
      <c r="C8" s="162">
        <f>E8+G8+I8+K8+M8+O8+Q8+S8+U8+W8+Y8</f>
        <v>9176</v>
      </c>
      <c r="D8" s="292">
        <v>16</v>
      </c>
      <c r="E8" s="81">
        <v>5703</v>
      </c>
      <c r="F8" s="81">
        <v>4</v>
      </c>
      <c r="G8" s="81">
        <v>3033</v>
      </c>
      <c r="H8" s="81">
        <v>1</v>
      </c>
      <c r="I8" s="81">
        <v>300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2</v>
      </c>
      <c r="Y8" s="80">
        <v>140</v>
      </c>
    </row>
    <row r="9" spans="1:25" s="74" customFormat="1" ht="27" customHeight="1" thickBot="1" x14ac:dyDescent="0.2">
      <c r="A9" s="79" t="s">
        <v>224</v>
      </c>
      <c r="B9" s="78">
        <f>SUM(D9,F9,H9,J9,L9,N9,P9,R9,T9,V9,X9)</f>
        <v>2565</v>
      </c>
      <c r="C9" s="77">
        <f>E9+G9+I9+K9+M9+O9+Q9+S9+U9+W9+Y9</f>
        <v>62224</v>
      </c>
      <c r="D9" s="294">
        <v>1322</v>
      </c>
      <c r="E9" s="163">
        <v>33403</v>
      </c>
      <c r="F9" s="163">
        <v>1011</v>
      </c>
      <c r="G9" s="163">
        <v>24864</v>
      </c>
      <c r="H9" s="163">
        <v>27</v>
      </c>
      <c r="I9" s="163">
        <v>1790</v>
      </c>
      <c r="J9" s="163">
        <v>20</v>
      </c>
      <c r="K9" s="163">
        <v>950</v>
      </c>
      <c r="L9" s="163">
        <v>2</v>
      </c>
      <c r="M9" s="163">
        <v>120</v>
      </c>
      <c r="N9" s="163">
        <v>0</v>
      </c>
      <c r="O9" s="163">
        <v>0</v>
      </c>
      <c r="P9" s="163">
        <v>39</v>
      </c>
      <c r="Q9" s="163">
        <v>810</v>
      </c>
      <c r="R9" s="163">
        <v>14</v>
      </c>
      <c r="S9" s="163">
        <v>25</v>
      </c>
      <c r="T9" s="163">
        <v>129</v>
      </c>
      <c r="U9" s="163">
        <v>261</v>
      </c>
      <c r="V9" s="163">
        <v>1</v>
      </c>
      <c r="W9" s="163">
        <v>1</v>
      </c>
      <c r="X9" s="163">
        <v>0</v>
      </c>
      <c r="Y9" s="76">
        <v>0</v>
      </c>
    </row>
    <row r="10" spans="1:25" x14ac:dyDescent="0.15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spans="1:25" ht="10.199999999999999" thickBot="1" x14ac:dyDescent="0.2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spans="1:25" ht="18" customHeight="1" thickBot="1" x14ac:dyDescent="0.2">
      <c r="A12" s="402" t="s">
        <v>204</v>
      </c>
      <c r="B12" s="404" t="s">
        <v>217</v>
      </c>
      <c r="C12" s="405"/>
      <c r="D12" s="405"/>
      <c r="E12" s="405"/>
      <c r="F12" s="405"/>
      <c r="G12" s="405"/>
      <c r="H12" s="405"/>
      <c r="I12" s="405"/>
      <c r="J12" s="405"/>
      <c r="K12" s="406"/>
      <c r="L12" s="108"/>
      <c r="M12" s="108"/>
      <c r="N12" s="109"/>
      <c r="O12" s="107"/>
      <c r="P12" s="107"/>
      <c r="Q12" s="110"/>
      <c r="R12" s="107"/>
      <c r="S12" s="110"/>
      <c r="T12" s="107"/>
      <c r="U12" s="107"/>
      <c r="V12" s="107"/>
      <c r="W12" s="107"/>
      <c r="X12" s="107"/>
      <c r="Y12" s="107"/>
    </row>
    <row r="13" spans="1:25" ht="18" customHeight="1" thickBot="1" x14ac:dyDescent="0.2">
      <c r="A13" s="403"/>
      <c r="B13" s="391" t="s">
        <v>218</v>
      </c>
      <c r="C13" s="392"/>
      <c r="D13" s="393" t="s">
        <v>219</v>
      </c>
      <c r="E13" s="392"/>
      <c r="F13" s="393" t="s">
        <v>68</v>
      </c>
      <c r="G13" s="392"/>
      <c r="H13" s="393" t="s">
        <v>240</v>
      </c>
      <c r="I13" s="392"/>
      <c r="J13" s="393" t="s">
        <v>220</v>
      </c>
      <c r="K13" s="394"/>
      <c r="L13" s="111"/>
      <c r="M13" s="108"/>
      <c r="N13" s="107"/>
      <c r="O13" s="107"/>
      <c r="P13" s="107"/>
      <c r="Q13" s="110"/>
      <c r="R13" s="107"/>
      <c r="S13" s="110"/>
      <c r="T13" s="107"/>
      <c r="U13" s="107"/>
      <c r="V13" s="107"/>
      <c r="W13" s="107"/>
      <c r="X13" s="107"/>
      <c r="Y13" s="107"/>
    </row>
    <row r="14" spans="1:25" ht="18" customHeight="1" x14ac:dyDescent="0.15">
      <c r="A14" s="402" t="s">
        <v>221</v>
      </c>
      <c r="B14" s="412" t="s">
        <v>69</v>
      </c>
      <c r="C14" s="413"/>
      <c r="D14" s="388" t="s">
        <v>69</v>
      </c>
      <c r="E14" s="413"/>
      <c r="F14" s="388" t="s">
        <v>69</v>
      </c>
      <c r="G14" s="413"/>
      <c r="H14" s="388" t="s">
        <v>241</v>
      </c>
      <c r="I14" s="413"/>
      <c r="J14" s="388" t="s">
        <v>69</v>
      </c>
      <c r="K14" s="389"/>
      <c r="L14" s="381"/>
      <c r="M14" s="382"/>
      <c r="N14" s="107"/>
      <c r="O14" s="112"/>
      <c r="P14" s="107"/>
      <c r="Q14" s="107"/>
      <c r="R14" s="107"/>
      <c r="S14" s="110"/>
      <c r="T14" s="107"/>
      <c r="U14" s="107"/>
      <c r="V14" s="107"/>
      <c r="W14" s="107"/>
      <c r="X14" s="107"/>
      <c r="Y14" s="107"/>
    </row>
    <row r="15" spans="1:25" ht="27" customHeight="1" thickBot="1" x14ac:dyDescent="0.2">
      <c r="A15" s="408"/>
      <c r="B15" s="383">
        <f>SUM(B16:C18)</f>
        <v>555</v>
      </c>
      <c r="C15" s="384"/>
      <c r="D15" s="385">
        <f>SUM(D16:E18)</f>
        <v>201</v>
      </c>
      <c r="E15" s="384"/>
      <c r="F15" s="385">
        <f t="shared" ref="F15" si="1">SUM(F16:G18)</f>
        <v>171</v>
      </c>
      <c r="G15" s="384"/>
      <c r="H15" s="385">
        <f t="shared" ref="H15" si="2">SUM(H16:I18)</f>
        <v>64</v>
      </c>
      <c r="I15" s="384"/>
      <c r="J15" s="385">
        <f>SUM(J16:K18)</f>
        <v>37</v>
      </c>
      <c r="K15" s="386"/>
      <c r="L15" s="387"/>
      <c r="M15" s="382"/>
      <c r="N15" s="107"/>
      <c r="O15" s="107"/>
      <c r="P15" s="107"/>
      <c r="Q15" s="110"/>
      <c r="R15" s="107"/>
      <c r="S15" s="110"/>
      <c r="T15" s="107"/>
      <c r="U15" s="107"/>
      <c r="V15" s="107"/>
      <c r="W15" s="107"/>
      <c r="X15" s="107"/>
      <c r="Y15" s="107"/>
    </row>
    <row r="16" spans="1:25" ht="27" customHeight="1" x14ac:dyDescent="0.2">
      <c r="A16" s="159" t="s">
        <v>222</v>
      </c>
      <c r="B16" s="373">
        <v>0</v>
      </c>
      <c r="C16" s="374"/>
      <c r="D16" s="375">
        <v>0</v>
      </c>
      <c r="E16" s="374"/>
      <c r="F16" s="375">
        <v>0</v>
      </c>
      <c r="G16" s="374"/>
      <c r="H16" s="375">
        <v>0</v>
      </c>
      <c r="I16" s="374"/>
      <c r="J16" s="375">
        <v>0</v>
      </c>
      <c r="K16" s="376"/>
      <c r="L16" s="371"/>
      <c r="M16" s="372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spans="1:25" ht="27" customHeight="1" x14ac:dyDescent="0.2">
      <c r="A17" s="159" t="s">
        <v>223</v>
      </c>
      <c r="B17" s="373">
        <v>312</v>
      </c>
      <c r="C17" s="374"/>
      <c r="D17" s="375">
        <v>102</v>
      </c>
      <c r="E17" s="374"/>
      <c r="F17" s="375">
        <v>46</v>
      </c>
      <c r="G17" s="374"/>
      <c r="H17" s="375">
        <v>18</v>
      </c>
      <c r="I17" s="374"/>
      <c r="J17" s="375">
        <v>6</v>
      </c>
      <c r="K17" s="376"/>
      <c r="L17" s="371"/>
      <c r="M17" s="372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spans="1:25" ht="27" customHeight="1" thickBot="1" x14ac:dyDescent="0.25">
      <c r="A18" s="168" t="s">
        <v>225</v>
      </c>
      <c r="B18" s="377">
        <v>243</v>
      </c>
      <c r="C18" s="378"/>
      <c r="D18" s="379">
        <v>99</v>
      </c>
      <c r="E18" s="378"/>
      <c r="F18" s="379">
        <v>125</v>
      </c>
      <c r="G18" s="378"/>
      <c r="H18" s="379">
        <v>46</v>
      </c>
      <c r="I18" s="378"/>
      <c r="J18" s="379">
        <v>31</v>
      </c>
      <c r="K18" s="380"/>
      <c r="L18" s="371"/>
      <c r="M18" s="372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spans="1:25" x14ac:dyDescent="0.15">
      <c r="C19" s="73"/>
      <c r="E19" s="73"/>
      <c r="G19" s="73"/>
      <c r="I19" s="73"/>
      <c r="K19" s="73"/>
    </row>
  </sheetData>
  <mergeCells count="55"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F14:G14"/>
    <mergeCell ref="H14:I14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view="pageBreakPreview" zoomScaleNormal="120" zoomScaleSheetLayoutView="100" workbookViewId="0">
      <selection activeCell="H6" sqref="H6"/>
    </sheetView>
  </sheetViews>
  <sheetFormatPr defaultColWidth="9" defaultRowHeight="9.6" x14ac:dyDescent="0.15"/>
  <cols>
    <col min="1" max="1" width="7.109375" style="74" customWidth="1"/>
    <col min="2" max="2" width="4.6640625" style="74" customWidth="1"/>
    <col min="3" max="3" width="7" style="74" customWidth="1"/>
    <col min="4" max="4" width="4" style="74" customWidth="1"/>
    <col min="5" max="5" width="7" style="74" customWidth="1"/>
    <col min="6" max="6" width="4" style="74" customWidth="1"/>
    <col min="7" max="7" width="7" style="74" customWidth="1"/>
    <col min="8" max="8" width="4" style="74" hidden="1" customWidth="1"/>
    <col min="9" max="9" width="7" style="74" hidden="1" customWidth="1"/>
    <col min="10" max="10" width="4" style="74" customWidth="1"/>
    <col min="11" max="11" width="7" style="74" customWidth="1"/>
    <col min="12" max="12" width="4" style="74" hidden="1" customWidth="1"/>
    <col min="13" max="13" width="7" style="74" hidden="1" customWidth="1"/>
    <col min="14" max="14" width="4" style="74" hidden="1" customWidth="1"/>
    <col min="15" max="15" width="7" style="74" hidden="1" customWidth="1"/>
    <col min="16" max="16" width="4" style="74" customWidth="1"/>
    <col min="17" max="17" width="7" style="74" customWidth="1"/>
    <col min="18" max="18" width="4" style="74" customWidth="1"/>
    <col min="19" max="19" width="7" style="74" customWidth="1"/>
    <col min="20" max="20" width="4" style="74" customWidth="1"/>
    <col min="21" max="21" width="7" style="74" customWidth="1"/>
    <col min="22" max="16384" width="9" style="74"/>
  </cols>
  <sheetData>
    <row r="1" spans="1:21" ht="21" customHeight="1" thickBot="1" x14ac:dyDescent="0.2">
      <c r="A1" s="98" t="s">
        <v>233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1" ht="21.75" customHeight="1" thickBot="1" x14ac:dyDescent="0.25">
      <c r="A2" s="418" t="s">
        <v>204</v>
      </c>
      <c r="B2" s="420" t="s">
        <v>226</v>
      </c>
      <c r="C2" s="421"/>
      <c r="D2" s="424" t="s">
        <v>227</v>
      </c>
      <c r="E2" s="425"/>
      <c r="F2" s="428" t="s">
        <v>228</v>
      </c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30"/>
      <c r="U2" s="431"/>
    </row>
    <row r="3" spans="1:21" s="75" customFormat="1" ht="28.5" customHeight="1" thickBot="1" x14ac:dyDescent="0.2">
      <c r="A3" s="419"/>
      <c r="B3" s="422"/>
      <c r="C3" s="423"/>
      <c r="D3" s="426"/>
      <c r="E3" s="427"/>
      <c r="F3" s="432" t="s">
        <v>56</v>
      </c>
      <c r="G3" s="433"/>
      <c r="H3" s="434" t="s">
        <v>55</v>
      </c>
      <c r="I3" s="435"/>
      <c r="J3" s="436" t="s">
        <v>229</v>
      </c>
      <c r="K3" s="437"/>
      <c r="L3" s="438" t="s">
        <v>230</v>
      </c>
      <c r="M3" s="439"/>
      <c r="N3" s="438" t="s">
        <v>231</v>
      </c>
      <c r="O3" s="438"/>
      <c r="P3" s="440" t="s">
        <v>232</v>
      </c>
      <c r="Q3" s="440"/>
      <c r="R3" s="414" t="s">
        <v>54</v>
      </c>
      <c r="S3" s="415"/>
      <c r="T3" s="416" t="s">
        <v>53</v>
      </c>
      <c r="U3" s="417"/>
    </row>
    <row r="4" spans="1:21" ht="15.75" customHeight="1" thickBot="1" x14ac:dyDescent="0.2">
      <c r="A4" s="418" t="s">
        <v>221</v>
      </c>
      <c r="B4" s="96" t="s">
        <v>52</v>
      </c>
      <c r="C4" s="95" t="s">
        <v>51</v>
      </c>
      <c r="D4" s="96" t="s">
        <v>52</v>
      </c>
      <c r="E4" s="95" t="s">
        <v>51</v>
      </c>
      <c r="F4" s="94" t="s">
        <v>52</v>
      </c>
      <c r="G4" s="92" t="s">
        <v>51</v>
      </c>
      <c r="H4" s="298"/>
      <c r="I4" s="299" t="s">
        <v>51</v>
      </c>
      <c r="J4" s="92" t="s">
        <v>52</v>
      </c>
      <c r="K4" s="92" t="s">
        <v>51</v>
      </c>
      <c r="L4" s="299" t="s">
        <v>52</v>
      </c>
      <c r="M4" s="299" t="s">
        <v>51</v>
      </c>
      <c r="N4" s="299" t="s">
        <v>52</v>
      </c>
      <c r="O4" s="299" t="s">
        <v>51</v>
      </c>
      <c r="P4" s="92" t="s">
        <v>52</v>
      </c>
      <c r="Q4" s="92" t="s">
        <v>51</v>
      </c>
      <c r="R4" s="92" t="s">
        <v>52</v>
      </c>
      <c r="S4" s="93" t="s">
        <v>51</v>
      </c>
      <c r="T4" s="92" t="s">
        <v>52</v>
      </c>
      <c r="U4" s="91" t="s">
        <v>51</v>
      </c>
    </row>
    <row r="5" spans="1:21" ht="28.5" customHeight="1" thickBot="1" x14ac:dyDescent="0.2">
      <c r="A5" s="418"/>
      <c r="B5" s="103">
        <f>SUM(B6:B8)</f>
        <v>7</v>
      </c>
      <c r="C5" s="104">
        <f>SUM(C6:C8)</f>
        <v>18800</v>
      </c>
      <c r="D5" s="103">
        <f>SUM(D6:D8)</f>
        <v>2</v>
      </c>
      <c r="E5" s="77">
        <f>SUM(E6:E8)</f>
        <v>2500</v>
      </c>
      <c r="F5" s="291">
        <f t="shared" ref="F5:U5" si="0">SUM(F6:F8)</f>
        <v>0</v>
      </c>
      <c r="G5" s="291">
        <f t="shared" si="0"/>
        <v>0</v>
      </c>
      <c r="H5" s="300"/>
      <c r="I5" s="300">
        <f t="shared" si="0"/>
        <v>0</v>
      </c>
      <c r="J5" s="291">
        <f t="shared" si="0"/>
        <v>0</v>
      </c>
      <c r="K5" s="291">
        <f t="shared" si="0"/>
        <v>0</v>
      </c>
      <c r="L5" s="300">
        <f t="shared" si="0"/>
        <v>0</v>
      </c>
      <c r="M5" s="300">
        <f t="shared" si="0"/>
        <v>0</v>
      </c>
      <c r="N5" s="300">
        <f t="shared" si="0"/>
        <v>0</v>
      </c>
      <c r="O5" s="300">
        <f t="shared" si="0"/>
        <v>0</v>
      </c>
      <c r="P5" s="291">
        <f t="shared" si="0"/>
        <v>1</v>
      </c>
      <c r="Q5" s="291">
        <f t="shared" si="0"/>
        <v>7500</v>
      </c>
      <c r="R5" s="291">
        <f t="shared" si="0"/>
        <v>4</v>
      </c>
      <c r="S5" s="291">
        <f t="shared" si="0"/>
        <v>8800</v>
      </c>
      <c r="T5" s="291">
        <f t="shared" si="0"/>
        <v>0</v>
      </c>
      <c r="U5" s="77">
        <f t="shared" si="0"/>
        <v>0</v>
      </c>
    </row>
    <row r="6" spans="1:21" ht="27" customHeight="1" x14ac:dyDescent="0.15">
      <c r="A6" s="90" t="s">
        <v>234</v>
      </c>
      <c r="B6" s="161">
        <f>SUM(D6,F6,H6,J6,L6,N6,P6,R6,T6)</f>
        <v>1</v>
      </c>
      <c r="C6" s="162">
        <f>+E6+G6+I6+K6+M6+S6+O6+Q6+U6</f>
        <v>7500</v>
      </c>
      <c r="D6" s="164">
        <v>0</v>
      </c>
      <c r="E6" s="80">
        <v>0</v>
      </c>
      <c r="F6" s="292">
        <v>0</v>
      </c>
      <c r="G6" s="81">
        <v>0</v>
      </c>
      <c r="H6" s="301">
        <v>0</v>
      </c>
      <c r="I6" s="301">
        <v>0</v>
      </c>
      <c r="J6" s="81">
        <v>0</v>
      </c>
      <c r="K6" s="81">
        <v>0</v>
      </c>
      <c r="L6" s="301">
        <v>0</v>
      </c>
      <c r="M6" s="301">
        <v>0</v>
      </c>
      <c r="N6" s="301">
        <v>0</v>
      </c>
      <c r="O6" s="301">
        <v>0</v>
      </c>
      <c r="P6" s="81">
        <v>1</v>
      </c>
      <c r="Q6" s="81">
        <v>7500</v>
      </c>
      <c r="R6" s="81">
        <v>0</v>
      </c>
      <c r="S6" s="81">
        <v>0</v>
      </c>
      <c r="T6" s="81">
        <v>0</v>
      </c>
      <c r="U6" s="80">
        <v>0</v>
      </c>
    </row>
    <row r="7" spans="1:21" ht="27" customHeight="1" x14ac:dyDescent="0.15">
      <c r="A7" s="89" t="s">
        <v>235</v>
      </c>
      <c r="B7" s="161">
        <f>SUM(D7,F7,H7,J7,L7,N7,P7,R7,T7)</f>
        <v>6</v>
      </c>
      <c r="C7" s="162">
        <f>+E7+G7+I7+K7+M7+S7+O7+Q7+U7</f>
        <v>11300</v>
      </c>
      <c r="D7" s="164">
        <v>2</v>
      </c>
      <c r="E7" s="80">
        <v>2500</v>
      </c>
      <c r="F7" s="292">
        <v>0</v>
      </c>
      <c r="G7" s="292">
        <v>0</v>
      </c>
      <c r="H7" s="301">
        <v>0</v>
      </c>
      <c r="I7" s="302">
        <v>0</v>
      </c>
      <c r="J7" s="81">
        <v>0</v>
      </c>
      <c r="K7" s="81">
        <v>0</v>
      </c>
      <c r="L7" s="301">
        <v>0</v>
      </c>
      <c r="M7" s="302">
        <v>0</v>
      </c>
      <c r="N7" s="301">
        <v>0</v>
      </c>
      <c r="O7" s="302">
        <v>0</v>
      </c>
      <c r="P7" s="81">
        <v>0</v>
      </c>
      <c r="Q7" s="292">
        <v>0</v>
      </c>
      <c r="R7" s="81">
        <v>4</v>
      </c>
      <c r="S7" s="293">
        <v>8800</v>
      </c>
      <c r="T7" s="81">
        <v>0</v>
      </c>
      <c r="U7" s="80">
        <v>0</v>
      </c>
    </row>
    <row r="8" spans="1:21" ht="27" customHeight="1" thickBot="1" x14ac:dyDescent="0.2">
      <c r="A8" s="88" t="s">
        <v>236</v>
      </c>
      <c r="B8" s="78">
        <f>SUM(D8,F8,H8,J8,L8,N8,P8,R8,T8)</f>
        <v>0</v>
      </c>
      <c r="C8" s="77">
        <f>+E8+G8+I8+K8+M8+S8+O8+Q8+U8</f>
        <v>0</v>
      </c>
      <c r="D8" s="294">
        <v>0</v>
      </c>
      <c r="E8" s="76">
        <v>0</v>
      </c>
      <c r="F8" s="294">
        <v>0</v>
      </c>
      <c r="G8" s="294">
        <v>0</v>
      </c>
      <c r="H8" s="303">
        <v>0</v>
      </c>
      <c r="I8" s="303">
        <v>0</v>
      </c>
      <c r="J8" s="294">
        <v>0</v>
      </c>
      <c r="K8" s="294">
        <v>0</v>
      </c>
      <c r="L8" s="303">
        <v>0</v>
      </c>
      <c r="M8" s="303">
        <v>0</v>
      </c>
      <c r="N8" s="303">
        <v>0</v>
      </c>
      <c r="O8" s="303">
        <v>0</v>
      </c>
      <c r="P8" s="294">
        <v>0</v>
      </c>
      <c r="Q8" s="294">
        <v>0</v>
      </c>
      <c r="R8" s="294">
        <v>0</v>
      </c>
      <c r="S8" s="294">
        <v>0</v>
      </c>
      <c r="T8" s="294">
        <v>0</v>
      </c>
      <c r="U8" s="76">
        <v>0</v>
      </c>
    </row>
    <row r="11" spans="1:21" x14ac:dyDescent="0.15">
      <c r="B11" s="102"/>
      <c r="C11" s="102"/>
    </row>
    <row r="12" spans="1:21" x14ac:dyDescent="0.15">
      <c r="B12" s="102"/>
      <c r="C12" s="102"/>
    </row>
    <row r="13" spans="1:21" x14ac:dyDescent="0.15">
      <c r="B13" s="102"/>
      <c r="C13" s="102"/>
    </row>
    <row r="14" spans="1:21" x14ac:dyDescent="0.15">
      <c r="B14" s="102"/>
      <c r="C14" s="102"/>
    </row>
    <row r="15" spans="1:21" x14ac:dyDescent="0.15">
      <c r="B15" s="102"/>
      <c r="C15" s="102"/>
    </row>
    <row r="16" spans="1:21" x14ac:dyDescent="0.15">
      <c r="B16" s="102"/>
      <c r="C16" s="102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総-水路通報件数P58</vt:lpstr>
      <vt:lpstr>1 水路通報実施P59-61</vt:lpstr>
      <vt:lpstr>1 水路通報実施P62-68</vt:lpstr>
      <vt:lpstr>1 水路通報実施P69-72 </vt:lpstr>
      <vt:lpstr>2(1)海図等P73</vt:lpstr>
      <vt:lpstr>2(2)書誌P74 </vt:lpstr>
      <vt:lpstr>'1 水路通報実施P59-61'!Print_Area</vt:lpstr>
      <vt:lpstr>'1 水路通報実施P62-68'!Print_Area</vt:lpstr>
      <vt:lpstr>'1 水路通報実施P69-72 '!Print_Area</vt:lpstr>
      <vt:lpstr>'2(1)海図等P73'!Print_Area</vt:lpstr>
      <vt:lpstr>'2(2)書誌P74 '!Print_Area</vt:lpstr>
      <vt:lpstr>'総-水路通報件数P58'!Print_Area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2024-06-10T06:54:00Z</cp:lastPrinted>
  <dcterms:created xsi:type="dcterms:W3CDTF">2001-08-21T07:44:37Z</dcterms:created>
  <dcterms:modified xsi:type="dcterms:W3CDTF">2024-07-01T05:00:13Z</dcterms:modified>
</cp:coreProperties>
</file>